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tabRatio="787" firstSheet="2" activeTab="7"/>
  </bookViews>
  <sheets>
    <sheet name="5. GSS" sheetId="1" r:id="rId1"/>
    <sheet name="5.1" sheetId="2" r:id="rId2"/>
    <sheet name="5.2" sheetId="3" r:id="rId3"/>
    <sheet name="5.3" sheetId="4" r:id="rId4"/>
    <sheet name="5.4" sheetId="5" r:id="rId5"/>
    <sheet name="5.5" sheetId="6" r:id="rId6"/>
    <sheet name="5.6" sheetId="7" r:id="rId7"/>
    <sheet name="5.7" sheetId="8" r:id="rId8"/>
    <sheet name="5.8" sheetId="9" r:id="rId9"/>
    <sheet name="5.9" sheetId="10" r:id="rId10"/>
    <sheet name="5.10" sheetId="11" r:id="rId11"/>
    <sheet name="5.11" sheetId="12" r:id="rId12"/>
    <sheet name="5.12" sheetId="13" r:id="rId13"/>
  </sheets>
  <definedNames/>
  <calcPr fullCalcOnLoad="1"/>
</workbook>
</file>

<file path=xl/sharedStrings.xml><?xml version="1.0" encoding="utf-8"?>
<sst xmlns="http://schemas.openxmlformats.org/spreadsheetml/2006/main" count="403" uniqueCount="229">
  <si>
    <t>TABLERO DE INDICADORES DE GESTIÓN</t>
  </si>
  <si>
    <t>5. GESTIÓN DE LA SEGURIDAD Y SALUD
EN EL TRABAJO (GSS)</t>
  </si>
  <si>
    <t>Tasa de frecuencia de Accidentalidad</t>
  </si>
  <si>
    <t>Ver</t>
  </si>
  <si>
    <t>Tasa de severidad de Accidentalidad</t>
  </si>
  <si>
    <t>Proporción de accidentes de trabajo Mortales</t>
  </si>
  <si>
    <t>Tasa de Prevalencia de las Enfermedades Labor.</t>
  </si>
  <si>
    <t>Resultado igual o superior a la meta.</t>
  </si>
  <si>
    <t>Tasa de Incidencia de las Enfermedades Laborales</t>
  </si>
  <si>
    <t>Resultado entre la meta y el rango de gestión.</t>
  </si>
  <si>
    <t>Índice de Emergencias</t>
  </si>
  <si>
    <t>Resultado que no cumple los objetivos.</t>
  </si>
  <si>
    <t>Índice de Ausentismo Laboral</t>
  </si>
  <si>
    <t>Sin información / Meta definida.</t>
  </si>
  <si>
    <t>Nivel de Riesgo</t>
  </si>
  <si>
    <t>Cumplimiento al Plan de Trabajo</t>
  </si>
  <si>
    <t>Cobertura de las Acciones de SST</t>
  </si>
  <si>
    <t>Gestión del Riesgo</t>
  </si>
  <si>
    <t>Cumplimiento de Estándares Mínimo</t>
  </si>
  <si>
    <t>GESTIÓN DE LA SEGURIDAD Y SALUD EN EL TRABAJO</t>
  </si>
  <si>
    <t>Semestre</t>
  </si>
  <si>
    <t>No. AT empleados + contratistas</t>
  </si>
  <si>
    <t>No. Empleados +  contratistas</t>
  </si>
  <si>
    <t>Tasa
Frecuencia AT</t>
  </si>
  <si>
    <t>Meta</t>
  </si>
  <si>
    <t>Rango</t>
  </si>
  <si>
    <t>ANÁLISIS DE RESULTADOS</t>
  </si>
  <si>
    <t>2016-I</t>
  </si>
  <si>
    <t>Para el año 2016 se presentaron un total de 21 AT, de los cuales el 9.52% fue biológico, el 4.16% Deportivo, el 4.76% de tránsito y el 80.95% restante corresponde a acciones propias del trabajo. (esquinces y torceduras por caídas al mismo nivel, es la mayor causa de AT y la que más número de días de incapacidad genera)  Se presenta un total de 73 días de incapacidad por AT durante el año.  Estudiantes riesgo 1 (1),  Estudiantes riesgo 3 (3), empleados independientes (2), Independientes riesgo 3 (2),  Docentes y administrativos (13)</t>
  </si>
  <si>
    <t>2016-II</t>
  </si>
  <si>
    <t>2017-I</t>
  </si>
  <si>
    <t xml:space="preserve">Para el año 2017 se presentaron un total de 24 AT, de los cuales el 8.33% fue biológico,  y el 91.67% restante corresponde a acciones propias del trabajo. (esquinces y torceduras por caídas al mismo nivel, es la mayor causa de AT y la que más número de días de incapacidad genera)  Se presenta un total de 10 días de incapacidad por AT durante el año.  Estudiantes riesgo 1 (5) Estudiantes riesgo 3 (3), Independientes riesgo 3 (3) Docentes y administrativos (13). </t>
  </si>
  <si>
    <t>A TENER EN CUENTA PARA EL CAMBIO DE LA HOJA DE CÁLCULO Y GRAFICACIÓN</t>
  </si>
  <si>
    <t>2017-II</t>
  </si>
  <si>
    <t>2018-I</t>
  </si>
  <si>
    <t xml:space="preserve">Para el año 2018 a fecha 21/11 se presentaron un total de 18 AT, de los cuales el 8.33% fue biológico,  y el 91.67% restante corresponde a acciones propias del trabajo. (esquinces y torceduras por caídas al mismo nivel, es la mayor causa de AT y la que más número de días de incapacidad genera)  Se presenta un total de  6 días de incapacidad por AT durante el año.  Estudiantes riesgo 1 (2) Estudiantes riesgo 3 (1), Independiente administrativos (1), Independientes riesgo 3 (1) Docentes y administrativos (13). </t>
  </si>
  <si>
    <t xml:space="preserve">1. Se cambia el "índice de frecuencia" por la TASA FRECUENCIA ACCIDENTALIDAD </t>
  </si>
  <si>
    <t>2018-II</t>
  </si>
  <si>
    <t xml:space="preserve">que es exigido por la Resolución 0312:2019. </t>
  </si>
  <si>
    <t>Por cada 100 trabajadores que laboraron en el mes de enero se generaron 0 accidentes laborales.</t>
  </si>
  <si>
    <t>2. Por tanto, se debe calcular y graficar el resultado de la tasa mes a mes por requisito legal</t>
  </si>
  <si>
    <t>feb</t>
  </si>
  <si>
    <t>Por cada 100 trabajadores que laboraron en febrero se generó 0,06 accidentes de trabajo. Representados en un solo accidente  causado por la caída de un trabajador. Este evento se intervino con la socialización de las  lecciones aprendidas y campañas contra caídas en la institución.</t>
  </si>
  <si>
    <t>3. Fórmula: No de AT que se presentaron en el mes/Número de trabajadores en el mes *100</t>
  </si>
  <si>
    <t>mar</t>
  </si>
  <si>
    <t>Por cada 100 trabajadores que laboraron en el mes de marzo se generaron 0 accidentes laborales.</t>
  </si>
  <si>
    <t>abr</t>
  </si>
  <si>
    <t>Por cada 100 trabajadores que laboraron en el mes de abril se generaron 0 accidentes laborales.</t>
  </si>
  <si>
    <t>4. El indicador no es una proporción  o porcentaje. Es una tasa por tanto la unidad no es %</t>
  </si>
  <si>
    <t>may</t>
  </si>
  <si>
    <t>Por cada 100 trabajadores que laboraron en Mayo se generó 0.13 accidentes laborales. representados en la ocurrencia de dos accidentes laborales de estudiantes en práctica. Uno de los estudiantes sufrió caída desde su propia altura y el otro se generó una lesión corto punzante. Se implementaron acciones como campañas contra caídas en la institución y socialización de los protocolos para la prevención de riesgo biológico y bioseguridad.</t>
  </si>
  <si>
    <t>5. La norma nacional exige que se incluya en el cálculo del indicador los trabajador contratistas</t>
  </si>
  <si>
    <t>jun</t>
  </si>
  <si>
    <t xml:space="preserve">Por cada 100 trabajadores que laboraron en Junio se generó 0.7 accidentes de laborales.  representado en un accidente laboral durante el periodo causado por caída de personas a un estudiante en práctica . Se intervino este evento con campañas  contra caídas en la institución y la socialización de las lecciones aprendidas. </t>
  </si>
  <si>
    <t>jul</t>
  </si>
  <si>
    <t>Por cada 100 trabajadores que laboraron en el mes de julio se generaron 0 accidentes laborales.</t>
  </si>
  <si>
    <t>ago</t>
  </si>
  <si>
    <t xml:space="preserve">Por cada 100 trabajadores que laboraron en Agosto se generó 0,27 accidentes laborales. representados en 4 accidentes laborales. de estos cuatro accidentes 3 ocurrieron un mismo día en el mismo lugar por picadura de abejas en un terreno propiedad de la institución. El cuarto accidente es de un contratista por heridas en mano. estos eventos se les realizo intervención retirando el panal de abejas del terreno, socializando las lecciones aprendidas. </t>
  </si>
  <si>
    <t>sep</t>
  </si>
  <si>
    <t>Por cada 100 trabajadores que laboraron en Septiembre se generó 0,27 accidentes laborales. En este periodo ocurrieron 4 accidentes laborales  por caídas al mismo nivel De las personas accidentadas dos fueron contratistas de la institución que realizaban actividades en vía pública. Se implementaron actividades de campañas contra caídas y socialización de lecciones aprendidas.</t>
  </si>
  <si>
    <t>oct</t>
  </si>
  <si>
    <t>Por cada 100 trabajadores que laboraron en Octubre se generó 0,34 accidentes laborales. En este periodo ocurrieron 5 accidentes de trabajo donde la causas fue la temporada de lluvias que genero pisos lisos y caídas al mismo nivel. Se implementaron socialización de lecciones aprendidas y campaña contra caídas.</t>
  </si>
  <si>
    <t>nov</t>
  </si>
  <si>
    <t>Por cada 100 trabajadores que laboraron en el mes de noviembre se generaron 0 accidentes laborales.</t>
  </si>
  <si>
    <t>dic</t>
  </si>
  <si>
    <t>Por cada 100 trabajadores que laboraron en el mes de diciembre se generaron 0 accidentes laborales.</t>
  </si>
  <si>
    <t xml:space="preserve">Por cada 100 trabajadores que laboraron en el mes de diciembre se generaron 1 accidentes laborales, el cual se genera por agentes externos a la función propia del trabajador, pues este se desplazaba con una zona de circulación y se empujado por un estudiante, hacia un costado sobre una malla la cual tenía un alambre de amarre que genera la lesión sin incapacidad médida para el trabajador, solo atencion primaria preventiva con vacuna antitetanica;  para evtiar nuevos casos por le mism hecho, dias posteriores se realiza por parte del personal de servicios generales la corrección del alambre de amarre expuesto. </t>
  </si>
  <si>
    <t>Por cada 100 trabajadores que laboraron en el mes de diciembre se generaron 1 accidentes laborales. Es una caida a nivel bajando por las escaleras, accidente que se presenta por falta de atención al caminar por el lugar.; como medidas correctivas se recomienda al empleado a evitar distracciones mientras se desplaza por zonas donde hay escalas o escaleras.</t>
  </si>
  <si>
    <t>Por cada 100 trabajadores que laboraron en el mes de mayo se generaron 0 accidentes laborales.</t>
  </si>
  <si>
    <t>Por cada 100 trabajadores que laboraron en el mes de junio se generaron 0 accidentes laborales.</t>
  </si>
  <si>
    <t xml:space="preserve">Por cada 100 trabajadores que laboraron en el mes de julio se generaron 0 accidentes laborales, cabe destacar que el trabajo se esta realizando de manera remota, y que solo el 3% de los colaboradores esta eventualmente ingresando a las instalaciones del TdeA, así mismo, el personal contratista de covenios 3efectua labores de campo, solo cuando es extricamente necesario. </t>
  </si>
  <si>
    <t>Por cada 100 trabajadores que laboraron en el mes de diciembre se generaron 0.1 accidentes laborales. Es una un golpe con objeto, accidente que se presenta por falta de atención al descargar elementos del carro con los cuales se golpea la cabeza, como medidas correctivas se recomienda al empleado a evitar distracciones mientras carga y descarga elementos del carro..</t>
  </si>
  <si>
    <t xml:space="preserve">Durante el mes de noviemnre no se reportaron por parte de los colaboradores ni accidentes ni incidentes laborales. </t>
  </si>
  <si>
    <t>0.0</t>
  </si>
  <si>
    <t xml:space="preserve">Durante el mes de diciembre no se reportaron por parte de los colaboradores ni accidentes ni incidentes laborales. </t>
  </si>
  <si>
    <t xml:space="preserve">Durannte el mes de enero del 2021 no se presentaron accientes de trabajo, se debe tener encuenta que se encontraba parte del peersonal en vacaciones, retomando labores el 14 de enero </t>
  </si>
  <si>
    <t>Días Incap</t>
  </si>
  <si>
    <t>Índice</t>
  </si>
  <si>
    <t>Permite  identificar que los casos presentados en el periodo fueron considerablemente lesivos, lo cual requiere de acciones de mejora en temas de prevención</t>
  </si>
  <si>
    <t xml:space="preserve">Da cuenta que las acciones tomas en materia de prevención han arrojado resultados positivos, puesto que el impacto en la salud de los empleados respecto a los AT ha sido menos lesiovo </t>
  </si>
  <si>
    <t>Indica que las acciones siguen teniendo impacto preventivo y continúan disminuyendo la gravedad de los AT presentados en el periodo</t>
  </si>
  <si>
    <t>Como se evidencia las acciones siguen teniendo un impacto favorable</t>
  </si>
  <si>
    <t>Es importante tomar acciones para reducir en lo posible a 0 accidentes y 0 días de incapacidad por AT.</t>
  </si>
  <si>
    <t>Se ha proyectado para el 2019 una campaña de prevención de caídas a nivel, dado que es la mayor causa de accidentalidad en la población trabajadora.</t>
  </si>
  <si>
    <t>2019-I</t>
  </si>
  <si>
    <t>Por cada 100 trabajadores que laboraron en el periodo de enero a junio se perdieron 4.0 días por accidente laboral. En el segundo semestre  del 2019 ocurrieron 4 accidentes laborales. En el mes de febrero se presentó prorroga de incapacidad para uno de los trabajadores.</t>
  </si>
  <si>
    <t>2019-II</t>
  </si>
  <si>
    <t xml:space="preserve">Por cada 100 trabajadores que laboraron en el periodo de julio a Diciembre se perdieron 4.2 días de trabajo por accidente laboral. Durante el segundo semestre del 2019 ocurrieron 13 accidentes laborales que generaron 54 días de incapacidad.
Estos eventos se generan durante la temporada de lluvias que se presentó el segundo semestre del año entre los meses de septiembre y octubre, conllevando a la ocurrencia de varias caídas; es importante destacar que la mayoría de las personas que sufieron accidentes laborales en este perioso, eran contratistas en convenios con la Gobernación de antioquia, que prestaban sus servicios en actividades por vía pública, entornos por consiguiente con gran dificultad para acciones de intervención, sin embargo, a estas personas se les brinda acompañamento orientadas al autocuidado y lesiones aprendidas. </t>
  </si>
  <si>
    <t>2020-I</t>
  </si>
  <si>
    <t>Durante el periodo no se han reportado accidentes laborales con días de incapacidad por el evento, han sido 2 accidentes que solo requirieron monitoreo de sintomas</t>
  </si>
  <si>
    <t>2020-II</t>
  </si>
  <si>
    <t>Enero</t>
  </si>
  <si>
    <t>Febrero</t>
  </si>
  <si>
    <t>Marzo</t>
  </si>
  <si>
    <t>Abril</t>
  </si>
  <si>
    <t>Junio</t>
  </si>
  <si>
    <t>Julio</t>
  </si>
  <si>
    <t>Agosto</t>
  </si>
  <si>
    <t>Septiembre</t>
  </si>
  <si>
    <t>Octubre</t>
  </si>
  <si>
    <t>Noviembre</t>
  </si>
  <si>
    <t>Dicimebre</t>
  </si>
  <si>
    <t>Año</t>
  </si>
  <si>
    <t>AT Mort.</t>
  </si>
  <si>
    <t>AT Report</t>
  </si>
  <si>
    <t>Tasa</t>
  </si>
  <si>
    <t xml:space="preserve">A  la fecha no se han presentado AT mortales para la Institución </t>
  </si>
  <si>
    <t>A la fecha no se han presentado AT mostales para la Institución</t>
  </si>
  <si>
    <t>Poblac Exp</t>
  </si>
  <si>
    <t>#Casos antiguos y nuevos</t>
  </si>
  <si>
    <t>C.Acum</t>
  </si>
  <si>
    <t>--</t>
  </si>
  <si>
    <t>No se han presentado casos de enfermedad laboral.</t>
  </si>
  <si>
    <t>#Casos Nuevos</t>
  </si>
  <si>
    <t>#Emerg</t>
  </si>
  <si>
    <t>Se presentan 4 casos por desamayo en población femenina (estudiantes)</t>
  </si>
  <si>
    <t>Se presentan 8 casos de los cuales 2 son empleados y 6 corresponde a estudiantes (causas: Desmayos, caida y presion arterial)</t>
  </si>
  <si>
    <t>Se presentan 6 casos de los cuales 1 es un empleado, los demas corresponde a estudiantes (causas: desmayos)</t>
  </si>
  <si>
    <t>Se presentaron 5 casos de los cuales 2 empleados de la institucion, 1 atencion de inundación, los demas son de estudiantes. </t>
  </si>
  <si>
    <t>Durante el año no se presentaron emergencias</t>
  </si>
  <si>
    <t>Mensual</t>
  </si>
  <si>
    <t>Días Lab.</t>
  </si>
  <si>
    <t>Personas
 Incapacitadas</t>
  </si>
  <si>
    <t>Promedio 
Empleados en el periodo</t>
  </si>
  <si>
    <t>Días Aus.</t>
  </si>
  <si>
    <t>N/A</t>
  </si>
  <si>
    <t xml:space="preserve">Por cada periodo laboral, de ausentismo estamos teniendo aproximadamente 1.1 dias </t>
  </si>
  <si>
    <t xml:space="preserve">Nota en estos son solo días de incapacidad por enfermedad comun o por AT, no se incluyen las licencias de maternidad. </t>
  </si>
  <si>
    <t>2016-III</t>
  </si>
  <si>
    <t>Por cada periodo labora, de ausentismo estamos teniendo aproximadamente 2.3 dias</t>
  </si>
  <si>
    <t>2016-IV</t>
  </si>
  <si>
    <t>Por cada periodo laboral, de ausentismo estamos teniendo aproximadamente 1.5 dias</t>
  </si>
  <si>
    <t>Por cada periodo laboral, de ausentismo estamos teniendo aproximadamente 2.0 dias</t>
  </si>
  <si>
    <t>2017-III</t>
  </si>
  <si>
    <t>Por cada periodo laboral, de ausentismo estamos teniendo aproximadamente 3.2 dias</t>
  </si>
  <si>
    <t>2017-IV</t>
  </si>
  <si>
    <t>Por cada periodo laboral, de ausentismo estamos teniendo aproximadamente 3.5 dias</t>
  </si>
  <si>
    <t>Por cada periodo laboral, de ausentismo estamos teniendo aproximadamente 2.9 dias</t>
  </si>
  <si>
    <t>Por cada periodo laboral, de ausentismo estamos teniendo aproximadamente 5.5 dias</t>
  </si>
  <si>
    <t>2018-III</t>
  </si>
  <si>
    <t>2018-IV</t>
  </si>
  <si>
    <t>Por cada periodo laboral, de ausentismo estamos teniendo aproximadamente 0.5 dias</t>
  </si>
  <si>
    <t>En  el primer trimestre Laboral se perdio un  0.7 % de dias programados de trabajo por incapacidad medica. Representados la enfermedad de origen comun.</t>
  </si>
  <si>
    <t>En  el Segundo trimestre Laboral se perdio un 0.9% de dias programados de trabajo por incapacidad medica.</t>
  </si>
  <si>
    <t>2019-III</t>
  </si>
  <si>
    <t>En  el tercer trimestre Laboral se perdio un 1.1% de dias programados de trabajo por incapacidad  medica.</t>
  </si>
  <si>
    <t>2019-IV</t>
  </si>
  <si>
    <t>En  el cuarto trimestre Laboral se perdio un 2.4% de dias programados de trabajo por incapacidad medica.</t>
  </si>
  <si>
    <t>2020-Ene</t>
  </si>
  <si>
    <t xml:space="preserve">En  el cuarto trimestre Laboral se perdio un 1.7% de dias programados de trabajo por incapacidad medica, a causa de afecciones del sistema digestivo (gastroenteritis viral), siendo las cirugías del sistema reproductor fenemino y una fractura, las que mayor número de días de incapacidad registran los empleados.  </t>
  </si>
  <si>
    <t>Feb</t>
  </si>
  <si>
    <t>Pendiente ajustes con Dr. Zabala para determinar meta y rango acuerdo a reunion en febrero 2020. Del análisis se concluye que se presentaron en total 44 dias de icapacidad por enfermedad general de 8 colaboradores</t>
  </si>
  <si>
    <t>Mar</t>
  </si>
  <si>
    <t>Pendiente ajustes con Dr. Zabala para determinar meta y rango acuerdo a reunion en febrero 2020. Del análisis se concluye que se presentaron en total 33 dias de icapacidad por enfermedad general de 3 colaboradores</t>
  </si>
  <si>
    <t>Abr</t>
  </si>
  <si>
    <t>Pendiente ajustes con Dr. Zabala para determinar meta y rango acuerdo a reunion en febrero 2020. No se presentaton incapacidades</t>
  </si>
  <si>
    <t>May</t>
  </si>
  <si>
    <t>Pendiente ajustes con Dr. Zabala para determinar meta y rango acuerdo a reunion en febrero 2020. Del análisis se concluye que se presentaron en total 40 dias de icapacidad por enfermedad general de 2 colaboradores, uno de ellos por cirugía de tunel capriano.</t>
  </si>
  <si>
    <t>Jun</t>
  </si>
  <si>
    <t>Jul</t>
  </si>
  <si>
    <t>Ago</t>
  </si>
  <si>
    <t>Sep</t>
  </si>
  <si>
    <t>Oct</t>
  </si>
  <si>
    <t>Nov</t>
  </si>
  <si>
    <t>Dic</t>
  </si>
  <si>
    <t>Pendiente ajustes con Dr. Zabala para determinar meta y rango acuerdo a reunion en febrero 2020. Para el mes de enero se presentaron 11 días de incapacidad, todos por enfermedad común algunas de estas corresponde a asilamiento preventivo por vivir con personas COVID 19 positivas</t>
  </si>
  <si>
    <t>No Acept</t>
  </si>
  <si>
    <t>R.Identif.</t>
  </si>
  <si>
    <t>Nivel R.</t>
  </si>
  <si>
    <t>Para disminuir riesgos no aceptables, se tomaron acciones de prevención conforme a los resultados de la Matriz de IPEVR dentro de las cuales de destaca la eliminación de uso de formaldehido en los laboratorios, un trabajo de matriz de quimicos y riesgos en los laboratorios, se han relizados controles administrativos y se reforzo el trabajo con la Brigada de emergecias, dentro de las acciones se incluye en Simulacro por derrame en uno de los laboratorios. </t>
  </si>
  <si>
    <t>Para diminuir riesgos no aceptables, se han gestado acciones para Divulgar informe de evaluación ambiental a partes interesadas (decano, coordinadores de laboratorio) para crear plan de trabajo que lleve a la institución a cumplir con las recomendaciones generadas en la evaluacion ambiental realizada pro la arl sura, realizar seguimientos.
*se dio aplicación al sistema de vigilancia epidemiologica del riesgo quimico dentro del cual se realizan evaluacuones medicas periodicas, crean perfiles, insepcciones de seguridad, capacitaciones en el riesgo, etc. +divulgar y pulbicar fichas de segurdiad de quimicos utilizados en el laboratorio.
* Se tiene en proyección implementar el programa de Seguridad Vial para controlar dicho riesgo, que surge como nuevo en la matriz del 2018, así mismo se pretende en este incluir el tema del riesgo publico, pues la mayoria de los casos de esta indole se presentan en los desplazamiento es decir por fuera de las instalaciones del TdeA. 
*Gestion para la formación y preparación en trabajo seguro en alturas para 6 empleados del TdeA del área de Planeación y Servicios Generales. se prevee la formación para el 2019.</t>
  </si>
  <si>
    <t xml:space="preserve">Para diminuir riesgos no aceptables, se han ejecutado inspecciones de seguridad locativas, visitas para evaluación de puestos de trabajo, campañas de prevención de caidas, orden y aseo, y se ha convocado a la participación de los colaboradores a las actividades de pausas activas, recreativas, culturales y deportivas. 
*se dio aplicación al sistema de vigilancia epidemiologica del riesgo quimico dentro del cual se realizan evaluacuones medicas periodicas, insepcciones de seguridad, capacitaciones en el riesgo, etc. +divulgar y pulbicar fichas de segurdiad de quimicos utilizados en el laboratorio.
* Se tiene en proyección implementar el programa de Seguridad Vial para controlar dicho riesgo, que surge como nuevo en la matriz del 2018, así mismo se pretende en este incluir el tema del riesgo publico, pues la mayoria de los casos de esta indole se presentan en los desplazamiento es decir por fuera de las instalaciones del TdeA, para lo cual se capactiará al personal del SST y se tien publicada la política. 
*Sigue pendite la formacion del personal para trabajo seguro en alturas toda vez que en las fechas que se presentó el curso de formación los colaboradores no pudieron asistir, se espera que para el 2020 se formen como coordinadores 3 empleados y 3 en administrativos. </t>
  </si>
  <si>
    <t xml:space="preserve">Riesgos no aceptables: Locativo:Pisos (Irregularidades, deslizantes, con desnivel), escaleras, desplazamiento zonas  comunes. 
"Exposicion a agentes biologicos como virus SARS-CoV-2  Contacto por Transmisión por vía aérea , contacto con  personas y objetos contaminados.
Contacto directo e indirecto con personas infectadas en ambientes de trabajo, aulas de clase, baños, cafetería, auditorios, oficinas, instalaciones locativas de la institución entre otros.
Contacto con objetos, ropa, accesorios y superficies contaminadas, entre otros. 
Contacto estrecho, el cual es entre personas que se encuentran en un espacio de 2 metros o menos de distancia, en una habitación o en el área de atención de un caso de COVID-2019 confirmado o probable, durante un tiempo mayor a 15 minutos, o contacto directo con secreciones de un caso probable o confirmado mientras el paciente es considerado infeccioso.
Por microorganismos contenidos que pueden mantenerse en suspensión en el aire durante periodos prolongados y son capaces de viajar impulsadas por corrientes de aire a distancias mayores que las gotas."
"Fluidos: Contacto con fluidos corporales (sangre, saliva, elementos cortopunzantes contaminados, etc) Contacto con pacientes infectados con  virus (SARS-CoV-2) Covid-19."
"Exposicion a agentes biologicos como virus SARS-CoV-2  Contacto por Transmisión por vía aérea , contacto con  personas y objetos contaminados.
Contacto directo e indirecto con personas infectadas en ambientes de trabajo, aulas de clase, baños, cafetería, auditorios, oficinas, instalaciones locativas de la institución entre otros.
Contacto con objetos, ropa, accesorios y superficies contaminadas, entre otros. 
Contacto estrecho, el cual es entre personas que se encuentran en un espacio de 2 metros o menos de distancia, en una habitación o en el área de atención de un caso de COVID-2019 confirmado o probable, durante un tiempo mayor a 15 minutos."
Transito: Movilización peatonal durante traslado al interior de la institución en los parqueaderos (Tránsito vehicular) y Transporte de personas, durante traslado diferentes áreas de la ciudad (gobernación, otras sedes de la institución,  etc)  "Público: (robos, atracos, asaltos, atentados, desorden público, etc.) Robo secuestro, asesinato,  durante traslado diferentes áreas de la ciudad (gobernación, otras sedes de la institución, etc)."
"Tecnológico ( explosión, fuga, derrame, incendio) Almacenamiento de insumo o materia prima  de material combustible, instalaciones eléctricas, manipulación químicos, etc."
ACCIONES DE INTERVENCION : Campañas de promocion y prevención, capacitación, infograficos, control y monitoreo telefónico, entre otras actividades para un promedio de mas de 120 actividades realizadas por medios electrónicos. </t>
  </si>
  <si>
    <t>Cuatrim.</t>
  </si>
  <si>
    <t>Acc. Planif</t>
  </si>
  <si>
    <t>Acc.Cumpl.</t>
  </si>
  <si>
    <t>%Cumpl.</t>
  </si>
  <si>
    <t>Para el inicio del periodo se contó con el apoyo de un tecnico en SST, cuyo apoyo facilitó el avance en gestiones operativas del mismo</t>
  </si>
  <si>
    <t>Se presenta la salida de uno de los integrantes del equipo y esto conlleva a que algunas de las actividades operativas no se ejecuten en los momentos programados o que se aplazaran para el III cuatrimestre o en su defecto para la planeación del año 2019</t>
  </si>
  <si>
    <t>No se logran llevar a cabo todas las actividades programadas, de manera específica las acciones mas operativas para poder dar cumplimiento a las gestioens administrativas del sistema y requerimientos específicos de diferentes áreas. </t>
  </si>
  <si>
    <t>Se han ejecutado algunas acciones, pero otras estan en diseño y ejecución por fechas programadas entre los meses de mayo a julio, así mismo se esta en espera de proveedores para la adquisición de los recusos</t>
  </si>
  <si>
    <t xml:space="preserve">Se realizan diferentes actividades para la prevención riesgo químico entre ellas, la formación de uno de los colaborares y un grupo de estudiantes en práctica y docentes del área ambiental. Respecto al cuidado de la voz, con apoyo de la ARL, se actualiza la base de datos y se diseña y publica una campaña preventiva para el cuidado de la voz. En cuanto a las actividades preventivas en temas de salud se continúan con las pausas activas y el fortalecimiento de estilos de vida y trabajo saludable con actividades diversas según las preferencias de los colaboradores que aprovechan estos beneficios. Se caracteriza la accidentalidad y se realizan inspecciones de trabajocon su respectivo seguimiento. </t>
  </si>
  <si>
    <t xml:space="preserve">Se realiza el análisis indicadores del sistema segundo semestre, donde tiene en cuenta verificar acciones demejora conforme resultado de inspecciones de puestos de trabajo.
Se ejecuta la campaña de Orden y Aseo con apoyo de la ARL y Comfenalco. 
Documentado el  resultado accionesde intervención, dejando registro de todas las acciones tomadas. </t>
  </si>
  <si>
    <t xml:space="preserve">Se inicia el periodo de ejecución del plan de acción el 17 de enero, cumpliento al 94% las actividades planeadas hasta el mes de febrero, en marzo de las 13 actividades propuestas solo se logran ejecutar 4 las demás no es posible ejecutarlas toda vez que se presenta el aislamiento preventivo por COVID 19 de parte de las directivas institucionales, actividad que luego se extendió hasta el 13 de abril por orden del gobierno Nacional. </t>
  </si>
  <si>
    <t>Se da continuidad al plan de trabjao con algunas de las actividades programadas modificadas, de preseciales a virtuales, sigue pendiente la resolución de la Política para actualización y la convocatoria para la nueva conformación de los comites de convivencia y COPASST. La induccion del segundo semestre, Simulacros, Definir el tema el PESV y MES, Reinduccion a empleados de planta, formación en liderago y las Evaluaciones medicas ocupacionales periodicas.</t>
  </si>
  <si>
    <t>2020-III</t>
  </si>
  <si>
    <t>Se da continuidad al plan de trabjao con algunas de las actividades programadas modificadas, de preseciales a virtuales, se actualiza y publica la politivca, se comparte con todas las partes interesadas. La convocatoria para la nueva conformación de los comites de convivencia y COPASST, queda postergada y en consecuencia se nombran los mismos integrantes por un periodo de 7 meses más en aras de dar continuidad a los procesos por la pandemia.  Se realiza acompañamiento individual para la intervencón del riesgo psicosocial y los riesgos asociados al trabajo remoto.</t>
  </si>
  <si>
    <t>2021-I</t>
  </si>
  <si>
    <t>2021-II</t>
  </si>
  <si>
    <t>2021-III</t>
  </si>
  <si>
    <t>2022-I</t>
  </si>
  <si>
    <t>2023-II</t>
  </si>
  <si>
    <t>2023-III</t>
  </si>
  <si>
    <t>2024-I</t>
  </si>
  <si>
    <t>2024-II</t>
  </si>
  <si>
    <t>2024-III</t>
  </si>
  <si>
    <t>2025-I</t>
  </si>
  <si>
    <t>2025-II</t>
  </si>
  <si>
    <t>2025-III</t>
  </si>
  <si>
    <t>Act. Progr</t>
  </si>
  <si>
    <t>Pers.Cub.</t>
  </si>
  <si>
    <t>Pers. Objet</t>
  </si>
  <si>
    <t>Participantes</t>
  </si>
  <si>
    <t>%Cobert</t>
  </si>
  <si>
    <t xml:space="preserve">Las actividades incluyen las intervenciones de todos los riesgos (Osteomuscular, psicosocial,) así mismo la inducción reinducción, inspecciones de puestos de trabajo y respectivas acciones de mejora, las activiades de Estilos de Vida y trabajo Saludable (Bile, Yoga, Natación, pintura). 
Cabe destacar que la poblacion base son los colaboradores de planta, carrera y tiempo completo, y cuando hay docnetes de cátedrá estos se convierten en población a cubrir, por lo cual las acciones se hacen extensivas a esta población aunque en su mayoria no hacen uso de él, por consiguiente la población que se presenta en cobertura hacer referencia a Empleados de planta y contratistas siendo en este caso un promedio de 400 colaboradores cubiertos
Se incluye así mismo a los docente de cátedra que hacen parte de la Inducción y Reinducción en cada semestre. </t>
  </si>
  <si>
    <t xml:space="preserve">Para el semestre 2 no se realizaron actividades de Estilis de vida y trabajo saludable. </t>
  </si>
  <si>
    <t xml:space="preserve">Se han venido realizando  un serie de actividades que incluyen (Riesgo psicosocial y clima laboral, prevención osteomuscular, pausas activas, estilos de vida saludables, riesgo químico, cuidado de la voz, prevención caidas). </t>
  </si>
  <si>
    <t xml:space="preserve">Se han venido realizando  un serie de actividades que incluyen (Riesgo psicosocial y clima laboral, prevención osteomuscular, pausas activas, estilos de vida saludables, riesgo químico, cuidado de la voz, prevención caidas), que busan impactar al 100% de la población sin embargo no todos los colaboradores dentro de los cuales se incluyen contratistas, docentes de cátedrá, estudiantes en practica y empleados de planta participan de las actividades tales como: Gymnacio, formacion y capacitación, pausas activas entre otras. </t>
  </si>
  <si>
    <t>2022-II</t>
  </si>
  <si>
    <t>2023-I</t>
  </si>
  <si>
    <t>Trimestre</t>
  </si>
  <si>
    <t>R.Identif</t>
  </si>
  <si>
    <t>R.Interven.</t>
  </si>
  <si>
    <t>%Gest.R</t>
  </si>
  <si>
    <t>Se intervienen los riesgos NO ACEPTABLES</t>
  </si>
  <si>
    <t>Se intervienen los riesgos NO ACEPTABLES y SE APLICAN MEDIDAS PREVENTIVAS A LOS DEMAS RIESGOS IDENTIFICADOS</t>
  </si>
  <si>
    <t>Se intervienen los riesgos NO ACEPTABLES y SE APLICAN MEDIDAS PREVENTIVAS A LOS DEMAS RIESGOS IDENTIFICADOS dentro de los cuales se destaca, riesgo químico, alturas y osteomuscular.</t>
  </si>
  <si>
    <t>Se intervienen los riesgos NO ACEPTABLES (eliminacion de condiciones inseguiras, cambios de sillas defectuosas, instalacion de señales preventivas etc)  y SE APLICAN MEDIDAS PREVENTIVAS A LOS DEMAS RIESGOS 
IDENTIFICADOS dentro de los cuales se destaca, riesgo químico, alturas y osteomuscular. Con temas como formación, capacitación y campañas de prevemnción, revisión de fichas tecnicas entre otros, 
y las actividades de estilos de vida y trabajo saludable.</t>
  </si>
  <si>
    <t xml:space="preserve">Se intervienen los riesgos NO ACEPTABLES (eliminacion de condiciones inseguiras, instalacion de señales preventivas etc)  y SE APLICAN MEDIDAS PREVENTIVAS A LOS DEMAS RIESGOS 
IDENTIFICADOS dentro de los cuales se destaca, las campañas de prevención, la inducción y capacitación a Docentes, empleados y contratistas, asi mismo a los estudiatnes en practica especialmente de la facultad de derecho y ciencias forenses. 
Se realzia un trabajo fuerte en estilos de vida y trabajo saludable, con entrenamiento a un grupo de empleados quienes como meta se trasaron la redución de indice de masa corporal, se relizaron visitas no programadas a la obra del bloque 2, verificando el cumplimiento en campo de las buenas practivas preventivas. </t>
  </si>
  <si>
    <t>Se intervienen los riesgos NO ACEPTABLES (control de condiciones inseguras con señales y adecuación de proccedimientos (laboratorios y vivero)  y SE APLICAN MEDIDAS PREVENTIVAS A LOS DEMAS RIESGOS 
IDENTIFICADOS dentro de los cuales se destaca, suministro de reposapies, y trabajo con pausas activas en el puesto de trabajo</t>
  </si>
  <si>
    <t xml:space="preserve">Se intervienen los riesgos NO ACEPTABLES con apoyo de Compras, servicios generales y otras dependencias, según el tipo de riesgo, dentro de las acciones tomadas se destacan, el suministro de reposapies, cambio de sillas ergonómicas, actividades de pausas activas en el puesto de trabajo, información y comunicación (gestión del cambio). </t>
  </si>
  <si>
    <t xml:space="preserve">"Se intervienen los riesgos NO ACEPTABLES con apoyo de Compras, servicios generales y otras dependencias, según el tipo de riesgo, dentro de las acciones tomadas se destacan, el traslados de quipos y sillas para las casas de los colaboradores, el acompañamiento psicosocial y el acompañamiento con pausas activas virutales, la capacitación y formacion permanetne en temas de promoció y prevención, las actividades deportivas y culturales para intervenir riesgo psicosocial, las instalacion de puntos de bioseguridad. entre otras acciones.  </t>
  </si>
  <si>
    <t>Se ajusta la matriz de peligros al riesgo COVID-19 y los riesgos asociados a las condiciones inseguras por el trabajo en casa, se implementan las medidas de bioseguridad, hasta el momento con 0 casos de empñeados COVID-19 positivo</t>
  </si>
  <si>
    <t>2020-IV</t>
  </si>
  <si>
    <t>2021-IV</t>
  </si>
  <si>
    <t>Para el año2017, surgen nuevos lineamientos de evalución para los SG-SST como es la Resolución 1111/2017, la cual es específica y exige ademas de documentar los procesos la evidencia de ejecución y seguimiento a las mismas. Por tanto para la fecha en que incia su aplicación el resultado no es favorable pese a las acciones implementadas y ejecutadas en temas de prevención. </t>
  </si>
  <si>
    <t>Para el año2018, se realzia autoevalución en coordinación con la ARL, con un resultado de informe de 56.3 por ausencia de evidencias verificables al momento de la auditoria, sin embargo al recolectar evidencias del SG-SST este da cuenta de una vaircion mucho mas significativa. Se rquiere para la proxima autoevaluación tener las evidencias en la dependencia del SG-SST.</t>
  </si>
  <si>
    <t xml:space="preserve">Por confirmar este resultado con el informe por parte de la asesora externa de la ARL, pues con motivo del paro de estudiantes en las fechas programadas para la verificación del mismo, se posterga el informe para el primer trimestre del 2020, por consiguiente el resultado presentado se relacioan con el auto seguimiento a las acciones de implementación y cumplimiento, más no a la evalucón conforme a lo dispuesto en las 0312/2019. </t>
  </si>
  <si>
    <t>Para el mes de febrero se realiza una autoevalución actual del sistema, arrojando como resultado un incemento en su porcentaje de implementación, lo cual arroja las acciones de mejora aolicables a los objetivos generales del sistema en cumplimiento a la normatividad actual vigente aplicable a la empresa conforme a lo dispuesto en la Resolución 0312/2019, se propone autoevaluación para el mes de diciembre a fin de cerrar año con información oportuna para dar continuidad en la mejora continua del sistema al año 2021.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</si>
</sst>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s>
  <fonts count="66">
    <font>
      <sz val="11"/>
      <color theme="1"/>
      <name val="Calibri"/>
      <family val="2"/>
    </font>
    <font>
      <sz val="11"/>
      <color indexed="8"/>
      <name val="Calibri"/>
      <family val="2"/>
    </font>
    <font>
      <b/>
      <sz val="26"/>
      <color indexed="9"/>
      <name val="Calibri"/>
      <family val="2"/>
    </font>
    <font>
      <b/>
      <sz val="16"/>
      <color indexed="8"/>
      <name val="Arial"/>
      <family val="2"/>
    </font>
    <font>
      <sz val="16"/>
      <color indexed="8"/>
      <name val="Arial"/>
      <family val="2"/>
    </font>
    <font>
      <sz val="11"/>
      <color indexed="8"/>
      <name val="Arial"/>
      <family val="2"/>
    </font>
    <font>
      <b/>
      <sz val="11"/>
      <color indexed="8"/>
      <name val="Calibri"/>
      <family val="2"/>
    </font>
    <font>
      <u val="single"/>
      <sz val="11"/>
      <color indexed="30"/>
      <name val="Calibri"/>
      <family val="2"/>
    </font>
    <font>
      <sz val="9"/>
      <color indexed="8"/>
      <name val="Calibri"/>
      <family val="2"/>
    </font>
    <font>
      <b/>
      <sz val="16"/>
      <color indexed="8"/>
      <name val="Calibri"/>
      <family val="2"/>
    </font>
    <font>
      <b/>
      <u val="single"/>
      <sz val="11"/>
      <color indexed="30"/>
      <name val="Calibri"/>
      <family val="2"/>
    </font>
    <font>
      <sz val="9"/>
      <color indexed="10"/>
      <name val="Calibri"/>
      <family val="2"/>
    </font>
    <font>
      <b/>
      <sz val="10"/>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48"/>
      <color indexed="10"/>
      <name val="Arial Rounded MT Bold"/>
      <family val="0"/>
    </font>
    <font>
      <sz val="10"/>
      <color indexed="8"/>
      <name val="Calibri"/>
      <family val="0"/>
    </font>
    <font>
      <b/>
      <sz val="12"/>
      <color indexed="63"/>
      <name val="Calibri"/>
      <family val="0"/>
    </font>
    <font>
      <sz val="9"/>
      <color indexed="63"/>
      <name val="Calibri"/>
      <family val="0"/>
    </font>
    <font>
      <b/>
      <sz val="10.5"/>
      <color indexed="8"/>
      <name val="Calibri"/>
      <family val="0"/>
    </font>
    <font>
      <b/>
      <sz val="14"/>
      <color indexed="8"/>
      <name val="Calibri"/>
      <family val="0"/>
    </font>
    <font>
      <b/>
      <sz val="14"/>
      <color indexed="10"/>
      <name val="Calibri"/>
      <family val="0"/>
    </font>
    <font>
      <sz val="20"/>
      <color indexed="8"/>
      <name val="Calibri"/>
      <family val="0"/>
    </font>
    <font>
      <b/>
      <sz val="11"/>
      <color indexed="10"/>
      <name val="Calibri"/>
      <family val="0"/>
    </font>
    <font>
      <sz val="10.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6"/>
      <color theme="1"/>
      <name val="Calibri"/>
      <family val="2"/>
    </font>
    <font>
      <b/>
      <u val="single"/>
      <sz val="11"/>
      <color theme="10"/>
      <name val="Calibri"/>
      <family val="2"/>
    </font>
    <font>
      <sz val="11"/>
      <color theme="1"/>
      <name val="Arial"/>
      <family val="2"/>
    </font>
    <font>
      <b/>
      <sz val="10"/>
      <color theme="1"/>
      <name val="Calibri"/>
      <family val="2"/>
    </font>
    <font>
      <sz val="9"/>
      <color theme="1"/>
      <name val="Calibri"/>
      <family val="2"/>
    </font>
    <font>
      <sz val="16"/>
      <color theme="1"/>
      <name val="Arial"/>
      <family val="2"/>
    </font>
    <font>
      <b/>
      <sz val="16"/>
      <color theme="1"/>
      <name val="Arial"/>
      <family val="2"/>
    </font>
    <font>
      <b/>
      <sz val="26"/>
      <color theme="0"/>
      <name val="Calibri"/>
      <family val="2"/>
    </font>
    <font>
      <sz val="9"/>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24997000396251678"/>
        <bgColor indexed="64"/>
      </patternFill>
    </fill>
    <fill>
      <patternFill patternType="solid">
        <fgColor rgb="FF0066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bottom/>
    </border>
    <border>
      <left/>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top/>
      <bottom style="thin"/>
    </border>
    <border>
      <left/>
      <right/>
      <top/>
      <bottom style="thin"/>
    </border>
    <border>
      <left/>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bottom/>
    </border>
    <border>
      <left style="thin">
        <color rgb="FF000000"/>
      </left>
      <right/>
      <top style="thin">
        <color rgb="FF000000"/>
      </top>
      <bottom style="thin">
        <color rgb="FF000000"/>
      </bottom>
    </border>
    <border>
      <left style="thin"/>
      <right/>
      <top style="thin"/>
      <bottom style="thin"/>
    </border>
    <border>
      <left/>
      <right/>
      <top style="thin"/>
      <bottom style="thin"/>
    </border>
    <border>
      <left style="thin"/>
      <right/>
      <top style="thin"/>
      <bottom/>
    </border>
    <border>
      <left/>
      <right/>
      <top style="thin"/>
      <bottom/>
    </border>
    <border>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30">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164" fontId="0" fillId="0" borderId="10" xfId="0" applyNumberFormat="1" applyBorder="1" applyAlignment="1">
      <alignment horizontal="center" vertical="center"/>
    </xf>
    <xf numFmtId="0" fontId="57" fillId="0" borderId="0" xfId="0" applyFont="1" applyAlignment="1">
      <alignment/>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0" fillId="0" borderId="0" xfId="0" applyAlignment="1">
      <alignment vertical="center"/>
    </xf>
    <xf numFmtId="0" fontId="58" fillId="0" borderId="0" xfId="46" applyFont="1" applyAlignment="1">
      <alignment vertical="center"/>
    </xf>
    <xf numFmtId="0" fontId="57" fillId="0" borderId="0" xfId="0" applyFont="1" applyAlignment="1">
      <alignment horizontal="center"/>
    </xf>
    <xf numFmtId="0" fontId="57" fillId="0" borderId="0" xfId="0" applyFont="1" applyAlignment="1">
      <alignment horizontal="center" vertical="center"/>
    </xf>
    <xf numFmtId="2" fontId="0" fillId="0" borderId="10" xfId="0" applyNumberFormat="1" applyBorder="1" applyAlignment="1">
      <alignment horizontal="center" vertical="center"/>
    </xf>
    <xf numFmtId="1" fontId="0" fillId="0" borderId="10" xfId="0" applyNumberFormat="1" applyBorder="1" applyAlignment="1">
      <alignment horizontal="center" vertical="center"/>
    </xf>
    <xf numFmtId="164" fontId="0" fillId="0" borderId="10" xfId="0" applyNumberFormat="1" applyBorder="1" applyAlignment="1" quotePrefix="1">
      <alignment horizontal="center" vertical="center"/>
    </xf>
    <xf numFmtId="0" fontId="59" fillId="34" borderId="10" xfId="0" applyFont="1" applyFill="1" applyBorder="1" applyAlignment="1">
      <alignment/>
    </xf>
    <xf numFmtId="164" fontId="0" fillId="0" borderId="10" xfId="55" applyNumberFormat="1" applyFont="1" applyBorder="1" applyAlignment="1">
      <alignment horizontal="center" vertical="center"/>
    </xf>
    <xf numFmtId="0" fontId="56" fillId="0" borderId="0" xfId="0" applyFont="1" applyAlignment="1">
      <alignment vertical="center"/>
    </xf>
    <xf numFmtId="0" fontId="56" fillId="36" borderId="11" xfId="0" applyFont="1" applyFill="1" applyBorder="1" applyAlignment="1">
      <alignment horizontal="center" vertical="center"/>
    </xf>
    <xf numFmtId="0" fontId="56" fillId="36"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0" fillId="0" borderId="12" xfId="0" applyBorder="1" applyAlignment="1">
      <alignment horizontal="center" vertical="center"/>
    </xf>
    <xf numFmtId="1" fontId="0" fillId="0" borderId="13" xfId="0" applyNumberFormat="1" applyBorder="1" applyAlignment="1">
      <alignment horizontal="center" vertical="center"/>
    </xf>
    <xf numFmtId="2"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horizontal="center" vertical="center"/>
    </xf>
    <xf numFmtId="1" fontId="0" fillId="0" borderId="20" xfId="0" applyNumberFormat="1" applyBorder="1" applyAlignment="1">
      <alignment horizontal="center" vertical="center"/>
    </xf>
    <xf numFmtId="2" fontId="0" fillId="0" borderId="20"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 fontId="0" fillId="0" borderId="22" xfId="0" applyNumberFormat="1" applyBorder="1" applyAlignment="1">
      <alignment horizontal="center" vertical="center"/>
    </xf>
    <xf numFmtId="1" fontId="0" fillId="0" borderId="22" xfId="0" applyNumberFormat="1" applyBorder="1" applyAlignment="1">
      <alignment horizontal="center" vertical="center"/>
    </xf>
    <xf numFmtId="2" fontId="0" fillId="0" borderId="22" xfId="0" applyNumberFormat="1" applyBorder="1" applyAlignment="1">
      <alignment horizontal="center" vertical="center"/>
    </xf>
    <xf numFmtId="17" fontId="0" fillId="0" borderId="10" xfId="0" applyNumberFormat="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6" fillId="36" borderId="10" xfId="0" applyFont="1" applyFill="1" applyBorder="1" applyAlignment="1">
      <alignment horizontal="center" vertical="center" wrapText="1"/>
    </xf>
    <xf numFmtId="1" fontId="0" fillId="0" borderId="11" xfId="0" applyNumberFormat="1" applyBorder="1" applyAlignment="1">
      <alignment horizontal="center" vertical="center"/>
    </xf>
    <xf numFmtId="0" fontId="0" fillId="0" borderId="10" xfId="0" applyBorder="1" applyAlignment="1">
      <alignment horizontal="center" vertical="center" wrapText="1"/>
    </xf>
    <xf numFmtId="0" fontId="60" fillId="36" borderId="10" xfId="0" applyFont="1" applyFill="1" applyBorder="1" applyAlignment="1">
      <alignment horizontal="center" vertical="center" wrapText="1"/>
    </xf>
    <xf numFmtId="0" fontId="0" fillId="37" borderId="10" xfId="0" applyFill="1" applyBorder="1" applyAlignment="1">
      <alignment horizontal="center" vertical="center"/>
    </xf>
    <xf numFmtId="0" fontId="0" fillId="0" borderId="26" xfId="0" applyBorder="1" applyAlignment="1">
      <alignment horizontal="center" vertical="center"/>
    </xf>
    <xf numFmtId="9" fontId="0" fillId="0" borderId="10" xfId="0" applyNumberFormat="1" applyBorder="1" applyAlignment="1">
      <alignment horizontal="center" vertical="center"/>
    </xf>
    <xf numFmtId="165" fontId="0" fillId="0" borderId="10" xfId="55" applyNumberFormat="1" applyFont="1" applyBorder="1" applyAlignment="1">
      <alignment horizontal="center" vertical="center"/>
    </xf>
    <xf numFmtId="17" fontId="0" fillId="0" borderId="26" xfId="0" applyNumberFormat="1" applyBorder="1" applyAlignment="1">
      <alignment vertical="center"/>
    </xf>
    <xf numFmtId="1" fontId="0" fillId="0" borderId="26" xfId="0" applyNumberFormat="1" applyBorder="1" applyAlignment="1">
      <alignment horizontal="center"/>
    </xf>
    <xf numFmtId="2" fontId="0" fillId="0" borderId="26" xfId="0" applyNumberFormat="1" applyBorder="1" applyAlignment="1">
      <alignment horizontal="center" vertical="center"/>
    </xf>
    <xf numFmtId="0" fontId="0" fillId="0" borderId="26" xfId="0" applyBorder="1" applyAlignment="1">
      <alignment/>
    </xf>
    <xf numFmtId="17" fontId="0" fillId="0" borderId="11" xfId="0" applyNumberFormat="1" applyBorder="1" applyAlignment="1">
      <alignment horizontal="center" vertical="center"/>
    </xf>
    <xf numFmtId="0" fontId="0" fillId="0" borderId="27" xfId="0" applyBorder="1" applyAlignment="1">
      <alignment horizontal="center" vertical="center"/>
    </xf>
    <xf numFmtId="2"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xf>
    <xf numFmtId="0" fontId="0" fillId="0" borderId="30" xfId="0" applyBorder="1" applyAlignment="1">
      <alignment horizontal="center"/>
    </xf>
    <xf numFmtId="0" fontId="56" fillId="36" borderId="10" xfId="0" applyFont="1" applyFill="1" applyBorder="1" applyAlignment="1">
      <alignment horizontal="center" vertical="center"/>
    </xf>
    <xf numFmtId="0" fontId="0" fillId="0" borderId="0" xfId="0" applyAlignment="1">
      <alignment horizontal="center"/>
    </xf>
    <xf numFmtId="0" fontId="61" fillId="0" borderId="10" xfId="0" applyFont="1" applyBorder="1" applyAlignment="1">
      <alignment horizontal="left"/>
    </xf>
    <xf numFmtId="0" fontId="0" fillId="0" borderId="26" xfId="0" applyBorder="1" applyAlignment="1">
      <alignment horizontal="center"/>
    </xf>
    <xf numFmtId="0" fontId="62" fillId="0" borderId="31" xfId="0" applyFont="1" applyBorder="1" applyAlignment="1">
      <alignment horizontal="left" vertical="center" wrapText="1"/>
    </xf>
    <xf numFmtId="0" fontId="62" fillId="0" borderId="32" xfId="0" applyFont="1" applyBorder="1" applyAlignment="1">
      <alignment horizontal="left" vertical="center" wrapText="1"/>
    </xf>
    <xf numFmtId="0" fontId="62" fillId="0" borderId="28" xfId="0" applyFont="1" applyBorder="1" applyAlignment="1">
      <alignment horizontal="left" vertical="center" wrapText="1"/>
    </xf>
    <xf numFmtId="0" fontId="0" fillId="0" borderId="10" xfId="0" applyBorder="1" applyAlignment="1">
      <alignment horizontal="center"/>
    </xf>
    <xf numFmtId="0" fontId="62" fillId="0" borderId="10" xfId="0" applyFont="1" applyBorder="1" applyAlignment="1">
      <alignment horizontal="left" vertical="center" wrapText="1"/>
    </xf>
    <xf numFmtId="0" fontId="63" fillId="38" borderId="31" xfId="0" applyFont="1" applyFill="1" applyBorder="1" applyAlignment="1">
      <alignment horizontal="center" vertical="center" wrapText="1"/>
    </xf>
    <xf numFmtId="0" fontId="63" fillId="38" borderId="32" xfId="0" applyFont="1" applyFill="1" applyBorder="1" applyAlignment="1">
      <alignment horizontal="center" vertical="center" wrapText="1"/>
    </xf>
    <xf numFmtId="0" fontId="63" fillId="38" borderId="28" xfId="0" applyFont="1" applyFill="1" applyBorder="1" applyAlignment="1">
      <alignment horizontal="center" vertical="center" wrapText="1"/>
    </xf>
    <xf numFmtId="0" fontId="64" fillId="39" borderId="17" xfId="0" applyFont="1" applyFill="1" applyBorder="1" applyAlignment="1">
      <alignment horizontal="center" vertical="center"/>
    </xf>
    <xf numFmtId="0" fontId="64" fillId="39" borderId="0" xfId="0" applyFont="1" applyFill="1" applyBorder="1" applyAlignment="1">
      <alignment horizontal="center" vertical="center"/>
    </xf>
    <xf numFmtId="0" fontId="56" fillId="35" borderId="33" xfId="0" applyFont="1" applyFill="1" applyBorder="1" applyAlignment="1">
      <alignment horizontal="center" vertical="center" wrapText="1"/>
    </xf>
    <xf numFmtId="0" fontId="56" fillId="35" borderId="34" xfId="0" applyFont="1" applyFill="1" applyBorder="1" applyAlignment="1">
      <alignment horizontal="center" vertical="center" wrapText="1"/>
    </xf>
    <xf numFmtId="0" fontId="56" fillId="35" borderId="29" xfId="0" applyFont="1" applyFill="1" applyBorder="1" applyAlignment="1">
      <alignment horizontal="center" vertical="center" wrapText="1"/>
    </xf>
    <xf numFmtId="0" fontId="0" fillId="0" borderId="10" xfId="0" applyFont="1" applyBorder="1" applyAlignment="1">
      <alignment horizontal="left" vertical="center" wrapText="1"/>
    </xf>
    <xf numFmtId="0" fontId="61" fillId="0" borderId="34" xfId="0" applyFont="1" applyBorder="1" applyAlignment="1">
      <alignment horizontal="left" wrapText="1"/>
    </xf>
    <xf numFmtId="0" fontId="61" fillId="0" borderId="29"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0" fillId="0" borderId="10" xfId="0" applyFont="1" applyBorder="1" applyAlignment="1">
      <alignment horizontal="left" wrapText="1"/>
    </xf>
    <xf numFmtId="0" fontId="56" fillId="0" borderId="17" xfId="0" applyFont="1" applyBorder="1" applyAlignment="1">
      <alignment horizontal="left" vertical="top" wrapText="1"/>
    </xf>
    <xf numFmtId="0" fontId="56" fillId="0" borderId="0" xfId="0" applyFont="1" applyBorder="1" applyAlignment="1">
      <alignment horizontal="left" vertical="top" wrapText="1"/>
    </xf>
    <xf numFmtId="0" fontId="56" fillId="0" borderId="18" xfId="0" applyFont="1" applyBorder="1" applyAlignment="1">
      <alignment horizontal="left" vertical="top" wrapText="1"/>
    </xf>
    <xf numFmtId="0" fontId="0" fillId="0" borderId="33" xfId="0" applyBorder="1" applyAlignment="1">
      <alignment horizontal="center"/>
    </xf>
    <xf numFmtId="0" fontId="0" fillId="0" borderId="34"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6" fillId="36" borderId="10" xfId="0" applyFont="1" applyFill="1" applyBorder="1" applyAlignment="1">
      <alignment horizontal="center" vertical="center"/>
    </xf>
    <xf numFmtId="0" fontId="61" fillId="0" borderId="34" xfId="0" applyFont="1" applyBorder="1" applyAlignment="1">
      <alignment horizontal="left" vertical="center" wrapText="1"/>
    </xf>
    <xf numFmtId="0" fontId="61" fillId="0" borderId="29" xfId="0" applyFont="1" applyBorder="1" applyAlignment="1">
      <alignment horizontal="left" vertical="center" wrapText="1"/>
    </xf>
    <xf numFmtId="0" fontId="61" fillId="0" borderId="24" xfId="0" applyFont="1" applyBorder="1" applyAlignment="1">
      <alignment horizontal="left" vertical="center" wrapText="1"/>
    </xf>
    <xf numFmtId="0" fontId="61"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xf>
    <xf numFmtId="0" fontId="0" fillId="0" borderId="30" xfId="0" applyBorder="1" applyAlignment="1">
      <alignment horizontal="left"/>
    </xf>
    <xf numFmtId="0" fontId="0" fillId="0" borderId="35" xfId="0" applyBorder="1" applyAlignment="1">
      <alignment horizontal="left"/>
    </xf>
    <xf numFmtId="0" fontId="0" fillId="0" borderId="30" xfId="0" applyBorder="1" applyAlignment="1">
      <alignment horizontal="center"/>
    </xf>
    <xf numFmtId="0" fontId="0" fillId="0" borderId="35" xfId="0" applyBorder="1" applyAlignment="1">
      <alignment horizontal="center"/>
    </xf>
    <xf numFmtId="0" fontId="61" fillId="0" borderId="11" xfId="0" applyFont="1" applyBorder="1" applyAlignment="1">
      <alignment horizontal="left"/>
    </xf>
    <xf numFmtId="0" fontId="61" fillId="0" borderId="10" xfId="0" applyFont="1" applyBorder="1" applyAlignment="1">
      <alignment horizontal="left"/>
    </xf>
    <xf numFmtId="0" fontId="61" fillId="0" borderId="10" xfId="0" applyFont="1" applyBorder="1" applyAlignment="1">
      <alignment horizontal="left" wrapText="1"/>
    </xf>
    <xf numFmtId="0" fontId="61" fillId="0" borderId="10" xfId="0" applyFont="1" applyBorder="1" applyAlignment="1">
      <alignment horizontal="left" vertical="center" wrapText="1"/>
    </xf>
    <xf numFmtId="0" fontId="64" fillId="39" borderId="0" xfId="0" applyFont="1" applyFill="1" applyAlignment="1">
      <alignment horizontal="center" vertical="center"/>
    </xf>
    <xf numFmtId="0" fontId="0" fillId="0" borderId="0" xfId="0" applyAlignment="1">
      <alignment horizontal="center"/>
    </xf>
    <xf numFmtId="0" fontId="61" fillId="0" borderId="33" xfId="0" applyFont="1" applyBorder="1" applyAlignment="1">
      <alignment horizontal="left" vertical="center"/>
    </xf>
    <xf numFmtId="0" fontId="61" fillId="0" borderId="29"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49" fontId="61" fillId="0" borderId="10" xfId="0" applyNumberFormat="1" applyFont="1" applyBorder="1" applyAlignment="1">
      <alignment horizontal="left" vertical="center" wrapText="1"/>
    </xf>
    <xf numFmtId="0" fontId="65" fillId="0" borderId="10" xfId="0" applyFont="1" applyBorder="1" applyAlignment="1">
      <alignment horizontal="left"/>
    </xf>
    <xf numFmtId="0" fontId="61" fillId="0" borderId="31" xfId="0" applyFont="1" applyBorder="1" applyAlignment="1">
      <alignment horizontal="left" vertical="center"/>
    </xf>
    <xf numFmtId="0" fontId="61" fillId="0" borderId="28" xfId="0" applyFont="1" applyBorder="1" applyAlignment="1">
      <alignment horizontal="left" vertical="center"/>
    </xf>
    <xf numFmtId="0" fontId="61" fillId="0" borderId="10" xfId="0" applyFont="1" applyBorder="1" applyAlignment="1">
      <alignment horizontal="left" vertical="center"/>
    </xf>
    <xf numFmtId="0" fontId="61" fillId="0" borderId="31" xfId="0" applyFont="1" applyBorder="1" applyAlignment="1">
      <alignment horizontal="left"/>
    </xf>
    <xf numFmtId="0" fontId="61" fillId="0" borderId="28" xfId="0" applyFont="1" applyBorder="1" applyAlignment="1">
      <alignment horizontal="left"/>
    </xf>
    <xf numFmtId="49" fontId="61" fillId="0" borderId="10" xfId="0" applyNumberFormat="1" applyFont="1" applyBorder="1" applyAlignment="1">
      <alignment horizontal="left"/>
    </xf>
    <xf numFmtId="0" fontId="61" fillId="0" borderId="31" xfId="0" applyFont="1" applyBorder="1" applyAlignment="1">
      <alignment horizontal="left" vertical="center" wrapText="1"/>
    </xf>
    <xf numFmtId="0" fontId="61" fillId="0" borderId="28"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1. Tasa de Frecuencia de Accidentalidad. (</a:t>
            </a:r>
            <a:r>
              <a:rPr lang="en-US" cap="none" sz="1400" b="1" i="0" u="none" baseline="0">
                <a:solidFill>
                  <a:srgbClr val="FF0000"/>
                </a:solidFill>
                <a:latin typeface="Calibri"/>
                <a:ea typeface="Calibri"/>
                <a:cs typeface="Calibri"/>
              </a:rPr>
              <a:t>Fuente: ARL SURA</a:t>
            </a:r>
            <a:r>
              <a:rPr lang="en-US" cap="none" sz="1400" b="1" i="0" u="none" baseline="0">
                <a:solidFill>
                  <a:srgbClr val="000000"/>
                </a:solidFill>
                <a:latin typeface="Calibri"/>
                <a:ea typeface="Calibri"/>
                <a:cs typeface="Calibri"/>
              </a:rPr>
              <a:t>)</a:t>
            </a:r>
          </a:p>
        </c:rich>
      </c:tx>
      <c:layout>
        <c:manualLayout>
          <c:xMode val="factor"/>
          <c:yMode val="factor"/>
          <c:x val="-0.0005"/>
          <c:y val="-0.01075"/>
        </c:manualLayout>
      </c:layout>
      <c:spPr>
        <a:noFill/>
        <a:ln w="3175">
          <a:noFill/>
        </a:ln>
      </c:spPr>
    </c:title>
    <c:plotArea>
      <c:layout>
        <c:manualLayout>
          <c:xMode val="edge"/>
          <c:yMode val="edge"/>
          <c:x val="0.00775"/>
          <c:y val="0.09075"/>
          <c:w val="0.9915"/>
          <c:h val="0.928"/>
        </c:manualLayout>
      </c:layout>
      <c:lineChart>
        <c:grouping val="standard"/>
        <c:varyColors val="0"/>
        <c:ser>
          <c:idx val="0"/>
          <c:order val="0"/>
          <c:tx>
            <c:strRef>
              <c:f>'5.1'!$D$24</c:f>
              <c:strCache>
                <c:ptCount val="1"/>
                <c:pt idx="0">
                  <c:v>Tasa
Frecuencia AT</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0.00" sourceLinked="0"/>
            <c:spPr>
              <a:noFill/>
              <a:ln w="3175">
                <a:noFill/>
              </a:ln>
            </c:spPr>
            <c:txPr>
              <a:bodyPr vert="horz" rot="0" anchor="ctr"/>
              <a:lstStyle/>
              <a:p>
                <a:pPr algn="ctr">
                  <a:defRPr lang="en-US" cap="none" sz="1200" b="1"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'5.1'!$A$25:$A$54</c:f>
              <c:strCache/>
            </c:strRef>
          </c:cat>
          <c:val>
            <c:numRef>
              <c:f>'5.1'!$D$25:$D$54</c:f>
              <c:numCache/>
            </c:numRef>
          </c:val>
          <c:smooth val="0"/>
        </c:ser>
        <c:ser>
          <c:idx val="3"/>
          <c:order val="1"/>
          <c:tx>
            <c:strRef>
              <c:f>'5.1'!$E$24</c:f>
              <c:strCache>
                <c:ptCount val="1"/>
                <c:pt idx="0">
                  <c:v>Meta</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993300"/>
                </a:solidFill>
              </a:ln>
            </c:spPr>
          </c:marker>
          <c:cat>
            <c:strRef>
              <c:f>'5.1'!$A$25:$A$54</c:f>
              <c:strCache/>
            </c:strRef>
          </c:cat>
          <c:val>
            <c:numRef>
              <c:f>'5.1'!$E$25:$E$54</c:f>
              <c:numCache/>
            </c:numRef>
          </c:val>
          <c:smooth val="0"/>
        </c:ser>
        <c:ser>
          <c:idx val="4"/>
          <c:order val="2"/>
          <c:tx>
            <c:strRef>
              <c:f>'5.1'!$F$24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969696"/>
                </a:solidFill>
              </a:ln>
            </c:spPr>
          </c:marker>
          <c:cat>
            <c:strRef>
              <c:f>'5.1'!$A$25:$A$54</c:f>
              <c:strCache/>
            </c:strRef>
          </c:cat>
          <c:val>
            <c:numRef>
              <c:f>'5.1'!$F$25:$F$54</c:f>
              <c:numCache/>
            </c:numRef>
          </c:val>
          <c:smooth val="0"/>
        </c:ser>
        <c:marker val="1"/>
        <c:axId val="39267164"/>
        <c:axId val="17860157"/>
      </c:lineChart>
      <c:catAx>
        <c:axId val="392671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860157"/>
        <c:crosses val="autoZero"/>
        <c:auto val="1"/>
        <c:lblOffset val="100"/>
        <c:tickLblSkip val="1"/>
        <c:noMultiLvlLbl val="0"/>
      </c:catAx>
      <c:valAx>
        <c:axId val="17860157"/>
        <c:scaling>
          <c:orientation val="minMax"/>
          <c:max val="0.35000000000000003"/>
          <c:min val="0"/>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AT / 100 Trabajadores</a:t>
                </a:r>
              </a:p>
            </c:rich>
          </c:tx>
          <c:layout>
            <c:manualLayout>
              <c:xMode val="factor"/>
              <c:yMode val="factor"/>
              <c:x val="-0.0075"/>
              <c:y val="0.01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39267164"/>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10. Cobertura de las Acciones de SST.</a:t>
            </a:r>
          </a:p>
        </c:rich>
      </c:tx>
      <c:layout>
        <c:manualLayout>
          <c:xMode val="factor"/>
          <c:yMode val="factor"/>
          <c:x val="-0.00125"/>
          <c:y val="-0.01075"/>
        </c:manualLayout>
      </c:layout>
      <c:spPr>
        <a:noFill/>
        <a:ln w="3175">
          <a:noFill/>
        </a:ln>
      </c:spPr>
    </c:title>
    <c:plotArea>
      <c:layout>
        <c:manualLayout>
          <c:xMode val="edge"/>
          <c:yMode val="edge"/>
          <c:x val="0.008"/>
          <c:y val="0.08675"/>
          <c:w val="0.98425"/>
          <c:h val="0.943"/>
        </c:manualLayout>
      </c:layout>
      <c:lineChart>
        <c:grouping val="standard"/>
        <c:varyColors val="0"/>
        <c:ser>
          <c:idx val="0"/>
          <c:order val="0"/>
          <c:tx>
            <c:strRef>
              <c:f>'5.10'!$F$24</c:f>
              <c:strCache>
                <c:ptCount val="1"/>
                <c:pt idx="0">
                  <c:v>%Cobert</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'5.10'!$A$25:$A$38</c:f>
              <c:strCache/>
            </c:strRef>
          </c:cat>
          <c:val>
            <c:numRef>
              <c:f>'5.10'!$F$25:$F$38</c:f>
              <c:numCache/>
            </c:numRef>
          </c:val>
          <c:smooth val="0"/>
        </c:ser>
        <c:ser>
          <c:idx val="1"/>
          <c:order val="1"/>
          <c:tx>
            <c:strRef>
              <c:f>'5.10'!$G$24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'5.10'!$A$25:$A$38</c:f>
              <c:strCache/>
            </c:strRef>
          </c:cat>
          <c:val>
            <c:numRef>
              <c:f>'5.10'!$G$25:$G$38</c:f>
              <c:numCache/>
            </c:numRef>
          </c:val>
          <c:smooth val="0"/>
        </c:ser>
        <c:ser>
          <c:idx val="2"/>
          <c:order val="2"/>
          <c:tx>
            <c:strRef>
              <c:f>'5.10'!$H$24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'5.10'!$A$25:$A$38</c:f>
              <c:strCache/>
            </c:strRef>
          </c:cat>
          <c:val>
            <c:numRef>
              <c:f>'5.10'!$H$25:$H$38</c:f>
              <c:numCache/>
            </c:numRef>
          </c:val>
          <c:smooth val="0"/>
        </c:ser>
        <c:marker val="1"/>
        <c:axId val="21087990"/>
        <c:axId val="55574183"/>
      </c:lineChart>
      <c:catAx>
        <c:axId val="210879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574183"/>
        <c:crosses val="autoZero"/>
        <c:auto val="1"/>
        <c:lblOffset val="100"/>
        <c:tickLblSkip val="1"/>
        <c:noMultiLvlLbl val="0"/>
      </c:catAx>
      <c:valAx>
        <c:axId val="55574183"/>
        <c:scaling>
          <c:orientation val="minMax"/>
          <c:max val="10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Porcentaje</a:t>
                </a:r>
              </a:p>
            </c:rich>
          </c:tx>
          <c:layout>
            <c:manualLayout>
              <c:xMode val="factor"/>
              <c:yMode val="factor"/>
              <c:x val="-0.008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2108799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11. Gestión del Riesgo.</a:t>
            </a:r>
          </a:p>
        </c:rich>
      </c:tx>
      <c:layout>
        <c:manualLayout>
          <c:xMode val="factor"/>
          <c:yMode val="factor"/>
          <c:x val="-0.00075"/>
          <c:y val="-0.01075"/>
        </c:manualLayout>
      </c:layout>
      <c:spPr>
        <a:noFill/>
        <a:ln w="3175">
          <a:noFill/>
        </a:ln>
      </c:spPr>
    </c:title>
    <c:plotArea>
      <c:layout>
        <c:manualLayout>
          <c:xMode val="edge"/>
          <c:yMode val="edge"/>
          <c:x val="0.00775"/>
          <c:y val="0.08675"/>
          <c:w val="0.98425"/>
          <c:h val="0.943"/>
        </c:manualLayout>
      </c:layout>
      <c:lineChart>
        <c:grouping val="standard"/>
        <c:varyColors val="0"/>
        <c:ser>
          <c:idx val="0"/>
          <c:order val="0"/>
          <c:tx>
            <c:strRef>
              <c:f>'5.11'!$D$24</c:f>
              <c:strCache>
                <c:ptCount val="1"/>
                <c:pt idx="0">
                  <c:v>%Gest.R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'5.11'!$A$25:$A$41</c:f>
              <c:strCache/>
            </c:strRef>
          </c:cat>
          <c:val>
            <c:numRef>
              <c:f>'5.11'!$D$25:$D$41</c:f>
              <c:numCache/>
            </c:numRef>
          </c:val>
          <c:smooth val="0"/>
        </c:ser>
        <c:ser>
          <c:idx val="1"/>
          <c:order val="1"/>
          <c:tx>
            <c:strRef>
              <c:f>'5.11'!$E$24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'5.11'!$A$25:$A$41</c:f>
              <c:strCache/>
            </c:strRef>
          </c:cat>
          <c:val>
            <c:numRef>
              <c:f>'5.11'!$E$25:$E$41</c:f>
              <c:numCache/>
            </c:numRef>
          </c:val>
          <c:smooth val="0"/>
        </c:ser>
        <c:ser>
          <c:idx val="2"/>
          <c:order val="2"/>
          <c:tx>
            <c:strRef>
              <c:f>'5.11'!$F$24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'5.11'!$A$25:$A$41</c:f>
              <c:strCache/>
            </c:strRef>
          </c:cat>
          <c:val>
            <c:numRef>
              <c:f>'5.11'!$F$25:$F$41</c:f>
              <c:numCache/>
            </c:numRef>
          </c:val>
          <c:smooth val="0"/>
        </c:ser>
        <c:marker val="1"/>
        <c:axId val="30405600"/>
        <c:axId val="5214945"/>
      </c:lineChart>
      <c:catAx>
        <c:axId val="3040560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14945"/>
        <c:crosses val="autoZero"/>
        <c:auto val="1"/>
        <c:lblOffset val="100"/>
        <c:tickLblSkip val="1"/>
        <c:noMultiLvlLbl val="0"/>
      </c:catAx>
      <c:valAx>
        <c:axId val="5214945"/>
        <c:scaling>
          <c:orientation val="minMax"/>
          <c:max val="10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Porcentaje</a:t>
                </a:r>
              </a:p>
            </c:rich>
          </c:tx>
          <c:layout>
            <c:manualLayout>
              <c:xMode val="factor"/>
              <c:yMode val="factor"/>
              <c:x val="-0.008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3040560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12. Cumplimiento de Estándares Mínimo. (</a:t>
            </a:r>
            <a:r>
              <a:rPr lang="en-US" cap="none" sz="1400" b="1" i="0" u="none" baseline="0">
                <a:solidFill>
                  <a:srgbClr val="FF0000"/>
                </a:solidFill>
                <a:latin typeface="Calibri"/>
                <a:ea typeface="Calibri"/>
                <a:cs typeface="Calibri"/>
              </a:rPr>
              <a:t>Anexo Técnico</a:t>
            </a:r>
            <a:r>
              <a:rPr lang="en-US" cap="none" sz="1400" b="1" i="0" u="none" baseline="0">
                <a:solidFill>
                  <a:srgbClr val="000000"/>
                </a:solidFill>
                <a:latin typeface="Calibri"/>
                <a:ea typeface="Calibri"/>
                <a:cs typeface="Calibri"/>
              </a:rPr>
              <a:t>)</a:t>
            </a:r>
          </a:p>
        </c:rich>
      </c:tx>
      <c:layout>
        <c:manualLayout>
          <c:xMode val="factor"/>
          <c:yMode val="factor"/>
          <c:x val="-0.00075"/>
          <c:y val="-0.01075"/>
        </c:manualLayout>
      </c:layout>
      <c:spPr>
        <a:noFill/>
        <a:ln w="3175">
          <a:noFill/>
        </a:ln>
      </c:spPr>
    </c:title>
    <c:plotArea>
      <c:layout>
        <c:manualLayout>
          <c:xMode val="edge"/>
          <c:yMode val="edge"/>
          <c:x val="0.0095"/>
          <c:y val="0.0875"/>
          <c:w val="0.98075"/>
          <c:h val="0.94325"/>
        </c:manualLayout>
      </c:layout>
      <c:lineChart>
        <c:grouping val="standard"/>
        <c:varyColors val="0"/>
        <c:ser>
          <c:idx val="0"/>
          <c:order val="0"/>
          <c:tx>
            <c:strRef>
              <c:f>'5.12'!$B$24</c:f>
              <c:strCache>
                <c:ptCount val="1"/>
                <c:pt idx="0">
                  <c:v>%Cumpl.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numRef>
              <c:f>'5.12'!$A$25:$A$40</c:f>
              <c:numCache/>
            </c:numRef>
          </c:cat>
          <c:val>
            <c:numRef>
              <c:f>'5.12'!$B$25:$B$40</c:f>
              <c:numCache/>
            </c:numRef>
          </c:val>
          <c:smooth val="0"/>
        </c:ser>
        <c:ser>
          <c:idx val="1"/>
          <c:order val="1"/>
          <c:tx>
            <c:strRef>
              <c:f>'5.12'!$C$24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numRef>
              <c:f>'5.12'!$A$25:$A$40</c:f>
              <c:numCache/>
            </c:numRef>
          </c:cat>
          <c:val>
            <c:numRef>
              <c:f>'5.12'!$C$25:$C$40</c:f>
              <c:numCache/>
            </c:numRef>
          </c:val>
          <c:smooth val="0"/>
        </c:ser>
        <c:ser>
          <c:idx val="2"/>
          <c:order val="2"/>
          <c:tx>
            <c:strRef>
              <c:f>'5.12'!$D$24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Ref>
              <c:f>'5.12'!$A$25:$A$40</c:f>
              <c:numCache/>
            </c:numRef>
          </c:cat>
          <c:val>
            <c:numRef>
              <c:f>'5.12'!$D$25:$D$40</c:f>
              <c:numCache/>
            </c:numRef>
          </c:val>
          <c:smooth val="0"/>
        </c:ser>
        <c:marker val="1"/>
        <c:axId val="46934506"/>
        <c:axId val="19757371"/>
      </c:lineChart>
      <c:catAx>
        <c:axId val="469345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757371"/>
        <c:crosses val="autoZero"/>
        <c:auto val="1"/>
        <c:lblOffset val="100"/>
        <c:tickLblSkip val="1"/>
        <c:noMultiLvlLbl val="0"/>
      </c:catAx>
      <c:valAx>
        <c:axId val="19757371"/>
        <c:scaling>
          <c:orientation val="minMax"/>
          <c:max val="10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Porcentaje</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46934506"/>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2. Índice de Severidad Accidentalidad.  (</a:t>
            </a:r>
            <a:r>
              <a:rPr lang="en-US" cap="none" sz="1400" b="1" i="0" u="none" baseline="0">
                <a:solidFill>
                  <a:srgbClr val="FF0000"/>
                </a:solidFill>
                <a:latin typeface="Calibri"/>
                <a:ea typeface="Calibri"/>
                <a:cs typeface="Calibri"/>
              </a:rPr>
              <a:t>Fuente: ARL SURA</a:t>
            </a:r>
            <a:r>
              <a:rPr lang="en-US" cap="none" sz="1400" b="1" i="0" u="none" baseline="0">
                <a:solidFill>
                  <a:srgbClr val="000000"/>
                </a:solidFill>
                <a:latin typeface="Calibri"/>
                <a:ea typeface="Calibri"/>
                <a:cs typeface="Calibri"/>
              </a:rPr>
              <a:t>)</a:t>
            </a:r>
          </a:p>
        </c:rich>
      </c:tx>
      <c:layout>
        <c:manualLayout>
          <c:xMode val="factor"/>
          <c:yMode val="factor"/>
          <c:x val="-0.00125"/>
          <c:y val="-0.01075"/>
        </c:manualLayout>
      </c:layout>
      <c:spPr>
        <a:noFill/>
        <a:ln w="3175">
          <a:noFill/>
        </a:ln>
      </c:spPr>
    </c:title>
    <c:plotArea>
      <c:layout>
        <c:manualLayout>
          <c:xMode val="edge"/>
          <c:yMode val="edge"/>
          <c:x val="0.00775"/>
          <c:y val="0.08675"/>
          <c:w val="0.9845"/>
          <c:h val="0.943"/>
        </c:manualLayout>
      </c:layout>
      <c:lineChart>
        <c:grouping val="standard"/>
        <c:varyColors val="0"/>
        <c:ser>
          <c:idx val="0"/>
          <c:order val="0"/>
          <c:tx>
            <c:strRef>
              <c:f>'5.2'!$D$24</c:f>
              <c:strCache>
                <c:ptCount val="1"/>
                <c:pt idx="0">
                  <c:v>Índice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0.0" sourceLinked="0"/>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'5.2'!$A$25:$A$40</c:f>
              <c:strCache/>
            </c:strRef>
          </c:cat>
          <c:val>
            <c:numRef>
              <c:f>'5.2'!$D$25:$D$40</c:f>
              <c:numCache/>
            </c:numRef>
          </c:val>
          <c:smooth val="0"/>
        </c:ser>
        <c:ser>
          <c:idx val="1"/>
          <c:order val="1"/>
          <c:tx>
            <c:strRef>
              <c:f>'5.2'!$E$24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'5.2'!$A$25:$A$40</c:f>
              <c:strCache/>
            </c:strRef>
          </c:cat>
          <c:val>
            <c:numRef>
              <c:f>'5.2'!$E$25:$E$40</c:f>
              <c:numCache/>
            </c:numRef>
          </c:val>
          <c:smooth val="0"/>
        </c:ser>
        <c:ser>
          <c:idx val="2"/>
          <c:order val="2"/>
          <c:tx>
            <c:strRef>
              <c:f>'5.2'!$F$24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'5.2'!$A$25:$A$40</c:f>
              <c:strCache/>
            </c:strRef>
          </c:cat>
          <c:val>
            <c:numRef>
              <c:f>'5.2'!$F$25:$F$40</c:f>
              <c:numCache/>
            </c:numRef>
          </c:val>
          <c:smooth val="0"/>
        </c:ser>
        <c:marker val="1"/>
        <c:axId val="26523686"/>
        <c:axId val="37386583"/>
      </c:lineChart>
      <c:catAx>
        <c:axId val="265236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386583"/>
        <c:crosses val="autoZero"/>
        <c:auto val="1"/>
        <c:lblOffset val="100"/>
        <c:tickLblSkip val="1"/>
        <c:noMultiLvlLbl val="0"/>
      </c:catAx>
      <c:valAx>
        <c:axId val="37386583"/>
        <c:scaling>
          <c:orientation val="minMax"/>
          <c:max val="15"/>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Días de Incapacidad por AT</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26523686"/>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3. Mortalidad por Accidentalidad. (</a:t>
            </a:r>
            <a:r>
              <a:rPr lang="en-US" cap="none" sz="1400" b="1" i="0" u="none" baseline="0">
                <a:solidFill>
                  <a:srgbClr val="FF0000"/>
                </a:solidFill>
                <a:latin typeface="Calibri"/>
                <a:ea typeface="Calibri"/>
                <a:cs typeface="Calibri"/>
              </a:rPr>
              <a:t>Fuente: ARL SURA</a:t>
            </a:r>
            <a:r>
              <a:rPr lang="en-US" cap="none" sz="1400" b="1" i="0" u="none" baseline="0">
                <a:solidFill>
                  <a:srgbClr val="000000"/>
                </a:solidFill>
                <a:latin typeface="Calibri"/>
                <a:ea typeface="Calibri"/>
                <a:cs typeface="Calibri"/>
              </a:rPr>
              <a:t>)</a:t>
            </a:r>
          </a:p>
        </c:rich>
      </c:tx>
      <c:layout>
        <c:manualLayout>
          <c:xMode val="factor"/>
          <c:yMode val="factor"/>
          <c:x val="-0.00125"/>
          <c:y val="-0.01075"/>
        </c:manualLayout>
      </c:layout>
      <c:spPr>
        <a:noFill/>
        <a:ln w="3175">
          <a:noFill/>
        </a:ln>
      </c:spPr>
    </c:title>
    <c:plotArea>
      <c:layout>
        <c:manualLayout>
          <c:xMode val="edge"/>
          <c:yMode val="edge"/>
          <c:x val="0.00775"/>
          <c:y val="0.087"/>
          <c:w val="0.98525"/>
          <c:h val="0.9435"/>
        </c:manualLayout>
      </c:layout>
      <c:lineChart>
        <c:grouping val="standard"/>
        <c:varyColors val="0"/>
        <c:ser>
          <c:idx val="1"/>
          <c:order val="0"/>
          <c:tx>
            <c:strRef>
              <c:f>'5.3'!$D$24</c:f>
              <c:strCache>
                <c:ptCount val="1"/>
                <c:pt idx="0">
                  <c:v>Tasa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dLbls>
            <c:numFmt formatCode="0.00" sourceLinked="0"/>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numRef>
              <c:f>'5.3'!$A$25:$A$40</c:f>
              <c:numCache/>
            </c:numRef>
          </c:cat>
          <c:val>
            <c:numRef>
              <c:f>'5.3'!$D$25:$D$40</c:f>
              <c:numCache/>
            </c:numRef>
          </c:val>
          <c:smooth val="0"/>
        </c:ser>
        <c:ser>
          <c:idx val="2"/>
          <c:order val="1"/>
          <c:tx>
            <c:strRef>
              <c:f>'5.3'!$E$24</c:f>
              <c:strCache>
                <c:ptCount val="1"/>
                <c:pt idx="0">
                  <c:v>Meta</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Ref>
              <c:f>'5.3'!$A$25:$A$40</c:f>
              <c:numCache/>
            </c:numRef>
          </c:cat>
          <c:val>
            <c:numRef>
              <c:f>'5.3'!$E$25:$E$40</c:f>
              <c:numCache/>
            </c:numRef>
          </c:val>
          <c:smooth val="0"/>
        </c:ser>
        <c:ser>
          <c:idx val="3"/>
          <c:order val="2"/>
          <c:tx>
            <c:strRef>
              <c:f>'5.3'!$F$24</c:f>
              <c:strCache>
                <c:ptCount val="1"/>
                <c:pt idx="0">
                  <c:v>Rango</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cat>
            <c:numRef>
              <c:f>'5.3'!$A$25:$A$40</c:f>
              <c:numCache/>
            </c:numRef>
          </c:cat>
          <c:val>
            <c:numRef>
              <c:f>'5.3'!$F$25:$F$40</c:f>
              <c:numCache/>
            </c:numRef>
          </c:val>
          <c:smooth val="0"/>
        </c:ser>
        <c:marker val="1"/>
        <c:axId val="934928"/>
        <c:axId val="8414353"/>
      </c:lineChart>
      <c:catAx>
        <c:axId val="9349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414353"/>
        <c:crosses val="autoZero"/>
        <c:auto val="1"/>
        <c:lblOffset val="100"/>
        <c:tickLblSkip val="1"/>
        <c:noMultiLvlLbl val="0"/>
      </c:catAx>
      <c:valAx>
        <c:axId val="8414353"/>
        <c:scaling>
          <c:orientation val="minMax"/>
          <c:max val="1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Muertes por AT</a:t>
                </a:r>
              </a:p>
            </c:rich>
          </c:tx>
          <c:layout>
            <c:manualLayout>
              <c:xMode val="factor"/>
              <c:yMode val="factor"/>
              <c:x val="-0.007"/>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934928"/>
        <c:crossesAt val="1"/>
        <c:crossBetween val="between"/>
        <c:dispUnits/>
        <c:majorUnit val="1"/>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4. Tasa de Prevalencia de las Enfermedades Laborales.</a:t>
            </a:r>
          </a:p>
        </c:rich>
      </c:tx>
      <c:layout>
        <c:manualLayout>
          <c:xMode val="factor"/>
          <c:yMode val="factor"/>
          <c:x val="-0.00125"/>
          <c:y val="-0.01075"/>
        </c:manualLayout>
      </c:layout>
      <c:spPr>
        <a:noFill/>
        <a:ln w="3175">
          <a:noFill/>
        </a:ln>
      </c:spPr>
    </c:title>
    <c:plotArea>
      <c:layout>
        <c:manualLayout>
          <c:xMode val="edge"/>
          <c:yMode val="edge"/>
          <c:x val="0.00775"/>
          <c:y val="0.08775"/>
          <c:w val="0.98525"/>
          <c:h val="0.9425"/>
        </c:manualLayout>
      </c:layout>
      <c:lineChart>
        <c:grouping val="standard"/>
        <c:varyColors val="0"/>
        <c:ser>
          <c:idx val="0"/>
          <c:order val="0"/>
          <c:tx>
            <c:strRef>
              <c:f>'5.4'!$E$24</c:f>
              <c:strCache>
                <c:ptCount val="1"/>
                <c:pt idx="0">
                  <c:v>Tasa</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0.0" sourceLinked="0"/>
            <c:spPr>
              <a:noFill/>
              <a:ln w="3175">
                <a:noFill/>
              </a:ln>
            </c:spPr>
            <c:showLegendKey val="0"/>
            <c:showVal val="1"/>
            <c:showBubbleSize val="0"/>
            <c:showCatName val="0"/>
            <c:showSerName val="0"/>
            <c:showLeaderLines val="1"/>
            <c:showPercent val="0"/>
          </c:dLbls>
          <c:cat>
            <c:numRef>
              <c:f>'5.4'!$A$25:$A$40</c:f>
              <c:numCache/>
            </c:numRef>
          </c:cat>
          <c:val>
            <c:numRef>
              <c:f>'5.4'!$E$25:$E$40</c:f>
              <c:numCache/>
            </c:numRef>
          </c:val>
          <c:smooth val="0"/>
        </c:ser>
        <c:ser>
          <c:idx val="1"/>
          <c:order val="1"/>
          <c:tx>
            <c:strRef>
              <c:f>'5.4'!$F$24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numRef>
              <c:f>'5.4'!$A$25:$A$40</c:f>
              <c:numCache/>
            </c:numRef>
          </c:cat>
          <c:val>
            <c:numRef>
              <c:f>'5.4'!$F$25:$F$40</c:f>
              <c:numCache/>
            </c:numRef>
          </c:val>
          <c:smooth val="0"/>
        </c:ser>
        <c:ser>
          <c:idx val="2"/>
          <c:order val="2"/>
          <c:tx>
            <c:strRef>
              <c:f>'5.4'!$G$24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Ref>
              <c:f>'5.4'!$A$25:$A$40</c:f>
              <c:numCache/>
            </c:numRef>
          </c:cat>
          <c:val>
            <c:numRef>
              <c:f>'5.4'!$G$25:$G$40</c:f>
              <c:numCache/>
            </c:numRef>
          </c:val>
          <c:smooth val="0"/>
        </c:ser>
        <c:marker val="1"/>
        <c:axId val="8620314"/>
        <c:axId val="10473963"/>
      </c:lineChart>
      <c:catAx>
        <c:axId val="86203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473963"/>
        <c:crosses val="autoZero"/>
        <c:auto val="1"/>
        <c:lblOffset val="100"/>
        <c:tickLblSkip val="1"/>
        <c:noMultiLvlLbl val="0"/>
      </c:catAx>
      <c:valAx>
        <c:axId val="10473963"/>
        <c:scaling>
          <c:orientation val="minMax"/>
          <c:max val="10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Casos por Persona</a:t>
                </a:r>
              </a:p>
            </c:rich>
          </c:tx>
          <c:layout>
            <c:manualLayout>
              <c:xMode val="factor"/>
              <c:yMode val="factor"/>
              <c:x val="-0.007"/>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8620314"/>
        <c:crossesAt val="1"/>
        <c:crossBetween val="between"/>
        <c:dispUnits/>
        <c:majorUnit val="10"/>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5. Tasa de Incidencia de las Enfermedades Laborales.</a:t>
            </a:r>
          </a:p>
        </c:rich>
      </c:tx>
      <c:layout>
        <c:manualLayout>
          <c:xMode val="factor"/>
          <c:yMode val="factor"/>
          <c:x val="-0.00075"/>
          <c:y val="-0.01075"/>
        </c:manualLayout>
      </c:layout>
      <c:spPr>
        <a:noFill/>
        <a:ln w="3175">
          <a:noFill/>
        </a:ln>
      </c:spPr>
    </c:title>
    <c:plotArea>
      <c:layout>
        <c:manualLayout>
          <c:xMode val="edge"/>
          <c:yMode val="edge"/>
          <c:x val="0.007"/>
          <c:y val="0.087"/>
          <c:w val="0.98525"/>
          <c:h val="0.94375"/>
        </c:manualLayout>
      </c:layout>
      <c:lineChart>
        <c:grouping val="standard"/>
        <c:varyColors val="0"/>
        <c:ser>
          <c:idx val="1"/>
          <c:order val="0"/>
          <c:tx>
            <c:strRef>
              <c:f>'5.5'!$D$24</c:f>
              <c:strCache>
                <c:ptCount val="1"/>
                <c:pt idx="0">
                  <c:v>Tasa</c:v>
                </c:pt>
              </c:strCache>
            </c:strRef>
          </c:tx>
          <c:spPr>
            <a:ln w="381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solidFill>
                  <a:srgbClr val="99CCFF"/>
                </a:solidFill>
              </a:ln>
            </c:spPr>
          </c:marker>
          <c:dLbls>
            <c:numFmt formatCode="0.0" sourceLinked="0"/>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numRef>
              <c:f>'5.5'!$A$25:$A$40</c:f>
              <c:numCache/>
            </c:numRef>
          </c:cat>
          <c:val>
            <c:numRef>
              <c:f>'5.5'!$D$25:$D$40</c:f>
              <c:numCache/>
            </c:numRef>
          </c:val>
          <c:smooth val="0"/>
        </c:ser>
        <c:ser>
          <c:idx val="2"/>
          <c:order val="1"/>
          <c:tx>
            <c:strRef>
              <c:f>'5.5'!$E$24</c:f>
              <c:strCache>
                <c:ptCount val="1"/>
                <c:pt idx="0">
                  <c:v>Meta</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Ref>
              <c:f>'5.5'!$A$25:$A$40</c:f>
              <c:numCache/>
            </c:numRef>
          </c:cat>
          <c:val>
            <c:numRef>
              <c:f>'5.5'!$E$25:$E$40</c:f>
              <c:numCache/>
            </c:numRef>
          </c:val>
          <c:smooth val="0"/>
        </c:ser>
        <c:ser>
          <c:idx val="3"/>
          <c:order val="2"/>
          <c:tx>
            <c:strRef>
              <c:f>'5.5'!$F$24</c:f>
              <c:strCache>
                <c:ptCount val="1"/>
                <c:pt idx="0">
                  <c:v>Rango</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cat>
            <c:numRef>
              <c:f>'5.5'!$A$25:$A$40</c:f>
              <c:numCache/>
            </c:numRef>
          </c:cat>
          <c:val>
            <c:numRef>
              <c:f>'5.5'!$F$25:$F$40</c:f>
              <c:numCache/>
            </c:numRef>
          </c:val>
          <c:smooth val="0"/>
        </c:ser>
        <c:marker val="1"/>
        <c:axId val="27156804"/>
        <c:axId val="43084645"/>
      </c:lineChart>
      <c:catAx>
        <c:axId val="271568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3084645"/>
        <c:crosses val="autoZero"/>
        <c:auto val="1"/>
        <c:lblOffset val="100"/>
        <c:tickLblSkip val="1"/>
        <c:noMultiLvlLbl val="0"/>
      </c:catAx>
      <c:valAx>
        <c:axId val="43084645"/>
        <c:scaling>
          <c:orientation val="minMax"/>
          <c:max val="10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Casos por Persona</a:t>
                </a:r>
              </a:p>
            </c:rich>
          </c:tx>
          <c:layout>
            <c:manualLayout>
              <c:xMode val="factor"/>
              <c:yMode val="factor"/>
              <c:x val="-0.006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27156804"/>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6. Índice de Emergencias.</a:t>
            </a:r>
          </a:p>
        </c:rich>
      </c:tx>
      <c:layout>
        <c:manualLayout>
          <c:xMode val="factor"/>
          <c:yMode val="factor"/>
          <c:x val="-0.00075"/>
          <c:y val="-0.01075"/>
        </c:manualLayout>
      </c:layout>
      <c:spPr>
        <a:noFill/>
        <a:ln w="3175">
          <a:noFill/>
        </a:ln>
      </c:spPr>
    </c:title>
    <c:plotArea>
      <c:layout>
        <c:manualLayout>
          <c:xMode val="edge"/>
          <c:yMode val="edge"/>
          <c:x val="0.0085"/>
          <c:y val="0.0875"/>
          <c:w val="0.9835"/>
          <c:h val="0.9435"/>
        </c:manualLayout>
      </c:layout>
      <c:lineChart>
        <c:grouping val="standard"/>
        <c:varyColors val="0"/>
        <c:ser>
          <c:idx val="0"/>
          <c:order val="0"/>
          <c:tx>
            <c:strRef>
              <c:f>'5.6'!$B$24</c:f>
              <c:strCache>
                <c:ptCount val="1"/>
                <c:pt idx="0">
                  <c:v>#Emerg</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0"/>
            <c:spPr>
              <a:noFill/>
              <a:ln w="3175">
                <a:noFill/>
              </a:ln>
            </c:spPr>
            <c:txPr>
              <a:bodyPr vert="horz" rot="0" anchor="ctr"/>
              <a:lstStyle/>
              <a:p>
                <a:pPr algn="ctr">
                  <a:defRPr lang="en-US" cap="none" sz="105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numRef>
              <c:f>'5.6'!$A$25:$A$44</c:f>
              <c:numCache/>
            </c:numRef>
          </c:cat>
          <c:val>
            <c:numRef>
              <c:f>'5.6'!$B$25:$B$44</c:f>
              <c:numCache/>
            </c:numRef>
          </c:val>
          <c:smooth val="0"/>
        </c:ser>
        <c:ser>
          <c:idx val="1"/>
          <c:order val="1"/>
          <c:tx>
            <c:strRef>
              <c:f>'5.6'!$C$24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numRef>
              <c:f>'5.6'!$A$25:$A$44</c:f>
              <c:numCache/>
            </c:numRef>
          </c:cat>
          <c:val>
            <c:numRef>
              <c:f>'5.6'!$C$25:$C$44</c:f>
              <c:numCache/>
            </c:numRef>
          </c:val>
          <c:smooth val="0"/>
        </c:ser>
        <c:ser>
          <c:idx val="2"/>
          <c:order val="2"/>
          <c:tx>
            <c:strRef>
              <c:f>'5.6'!$D$24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Ref>
              <c:f>'5.6'!$A$25:$A$44</c:f>
              <c:numCache/>
            </c:numRef>
          </c:cat>
          <c:val>
            <c:numRef>
              <c:f>'5.6'!$D$25:$D$44</c:f>
              <c:numCache/>
            </c:numRef>
          </c:val>
          <c:smooth val="0"/>
        </c:ser>
        <c:marker val="1"/>
        <c:axId val="52217486"/>
        <c:axId val="195327"/>
      </c:lineChart>
      <c:catAx>
        <c:axId val="522174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5327"/>
        <c:crosses val="autoZero"/>
        <c:auto val="1"/>
        <c:lblOffset val="100"/>
        <c:tickLblSkip val="1"/>
        <c:noMultiLvlLbl val="0"/>
      </c:catAx>
      <c:valAx>
        <c:axId val="195327"/>
        <c:scaling>
          <c:orientation val="minMax"/>
          <c:max val="10"/>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Número de Emergencias</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52217486"/>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7. Índice de Ausentismo Laboral.</a:t>
            </a:r>
          </a:p>
        </c:rich>
      </c:tx>
      <c:layout>
        <c:manualLayout>
          <c:xMode val="factor"/>
          <c:yMode val="factor"/>
          <c:x val="-0.00075"/>
          <c:y val="-0.01075"/>
        </c:manualLayout>
      </c:layout>
      <c:spPr>
        <a:noFill/>
        <a:ln w="3175">
          <a:noFill/>
        </a:ln>
      </c:spPr>
    </c:title>
    <c:plotArea>
      <c:layout>
        <c:manualLayout>
          <c:xMode val="edge"/>
          <c:yMode val="edge"/>
          <c:x val="0.0225"/>
          <c:y val="0.08825"/>
          <c:w val="0.96875"/>
          <c:h val="0.94825"/>
        </c:manualLayout>
      </c:layout>
      <c:lineChart>
        <c:grouping val="standard"/>
        <c:varyColors val="0"/>
        <c:ser>
          <c:idx val="0"/>
          <c:order val="0"/>
          <c:tx>
            <c:strRef>
              <c:f>'5.7'!$F$24</c:f>
              <c:strCache>
                <c:ptCount val="1"/>
                <c:pt idx="0">
                  <c:v>Índice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0.0" sourceLinked="0"/>
            <c:spPr>
              <a:noFill/>
              <a:ln w="3175">
                <a:noFill/>
              </a:ln>
            </c:spPr>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dLbls>
          <c:cat>
            <c:strRef>
              <c:f>'5.7'!$A$25:$A$53</c:f>
              <c:strCache/>
            </c:strRef>
          </c:cat>
          <c:val>
            <c:numRef>
              <c:f>'5.7'!$F$25:$F$53</c:f>
              <c:numCache/>
            </c:numRef>
          </c:val>
          <c:smooth val="0"/>
        </c:ser>
        <c:ser>
          <c:idx val="1"/>
          <c:order val="1"/>
          <c:tx>
            <c:strRef>
              <c:f>'5.7'!$G$24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'5.7'!$A$25:$A$53</c:f>
              <c:strCache/>
            </c:strRef>
          </c:cat>
          <c:val>
            <c:numRef>
              <c:f>'5.7'!$G$25:$G$53</c:f>
              <c:numCache/>
            </c:numRef>
          </c:val>
          <c:smooth val="0"/>
        </c:ser>
        <c:ser>
          <c:idx val="2"/>
          <c:order val="2"/>
          <c:tx>
            <c:strRef>
              <c:f>'5.7'!$H$24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'5.7'!$A$25:$A$53</c:f>
              <c:strCache/>
            </c:strRef>
          </c:cat>
          <c:val>
            <c:numRef>
              <c:f>'5.7'!$H$25:$H$53</c:f>
              <c:numCache/>
            </c:numRef>
          </c:val>
          <c:smooth val="0"/>
        </c:ser>
        <c:marker val="1"/>
        <c:axId val="1757944"/>
        <c:axId val="15821497"/>
      </c:lineChart>
      <c:catAx>
        <c:axId val="175794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5821497"/>
        <c:crosses val="autoZero"/>
        <c:auto val="1"/>
        <c:lblOffset val="100"/>
        <c:tickLblSkip val="1"/>
        <c:noMultiLvlLbl val="0"/>
      </c:catAx>
      <c:valAx>
        <c:axId val="15821497"/>
        <c:scaling>
          <c:orientation val="minMax"/>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Días de Ausentismo por cada Día Lobral</a:t>
                </a:r>
              </a:p>
            </c:rich>
          </c:tx>
          <c:layout>
            <c:manualLayout>
              <c:xMode val="factor"/>
              <c:yMode val="factor"/>
              <c:x val="-0.00475"/>
              <c:y val="-0.018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1757944"/>
        <c:crossesAt val="1"/>
        <c:crossBetween val="between"/>
        <c:dispUnits/>
      </c:valAx>
      <c:dTable>
        <c:showHorzBorder val="1"/>
        <c:showVertBorder val="1"/>
        <c:showOutline val="1"/>
        <c:showKeys val="0"/>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8. Nivel de Riesgo.</a:t>
            </a:r>
          </a:p>
        </c:rich>
      </c:tx>
      <c:layout>
        <c:manualLayout>
          <c:xMode val="factor"/>
          <c:yMode val="factor"/>
          <c:x val="-0.0015"/>
          <c:y val="-0.01075"/>
        </c:manualLayout>
      </c:layout>
      <c:spPr>
        <a:noFill/>
        <a:ln w="3175">
          <a:noFill/>
        </a:ln>
      </c:spPr>
    </c:title>
    <c:plotArea>
      <c:layout>
        <c:manualLayout>
          <c:xMode val="edge"/>
          <c:yMode val="edge"/>
          <c:x val="0.009"/>
          <c:y val="0.08675"/>
          <c:w val="0.983"/>
          <c:h val="0.943"/>
        </c:manualLayout>
      </c:layout>
      <c:lineChart>
        <c:grouping val="standard"/>
        <c:varyColors val="0"/>
        <c:ser>
          <c:idx val="0"/>
          <c:order val="0"/>
          <c:tx>
            <c:strRef>
              <c:f>'5.8'!$D$24</c:f>
              <c:strCache>
                <c:ptCount val="1"/>
                <c:pt idx="0">
                  <c:v>Nivel 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numRef>
              <c:f>'5.8'!$A$25:$A$40</c:f>
              <c:numCache/>
            </c:numRef>
          </c:cat>
          <c:val>
            <c:numRef>
              <c:f>'5.8'!$D$25:$D$40</c:f>
              <c:numCache/>
            </c:numRef>
          </c:val>
          <c:smooth val="0"/>
        </c:ser>
        <c:ser>
          <c:idx val="1"/>
          <c:order val="1"/>
          <c:tx>
            <c:strRef>
              <c:f>'5.8'!$E$24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numRef>
              <c:f>'5.8'!$A$25:$A$40</c:f>
              <c:numCache/>
            </c:numRef>
          </c:cat>
          <c:val>
            <c:numRef>
              <c:f>'5.8'!$E$25:$E$40</c:f>
              <c:numCache/>
            </c:numRef>
          </c:val>
          <c:smooth val="0"/>
        </c:ser>
        <c:ser>
          <c:idx val="2"/>
          <c:order val="2"/>
          <c:tx>
            <c:strRef>
              <c:f>'5.8'!$F$24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numRef>
              <c:f>'5.8'!$A$25:$A$40</c:f>
              <c:numCache/>
            </c:numRef>
          </c:cat>
          <c:val>
            <c:numRef>
              <c:f>'5.8'!$F$25:$F$40</c:f>
              <c:numCache/>
            </c:numRef>
          </c:val>
          <c:smooth val="0"/>
        </c:ser>
        <c:marker val="1"/>
        <c:axId val="8175746"/>
        <c:axId val="6472851"/>
      </c:lineChart>
      <c:catAx>
        <c:axId val="81757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72851"/>
        <c:crosses val="autoZero"/>
        <c:auto val="1"/>
        <c:lblOffset val="100"/>
        <c:tickLblSkip val="1"/>
        <c:noMultiLvlLbl val="0"/>
      </c:catAx>
      <c:valAx>
        <c:axId val="6472851"/>
        <c:scaling>
          <c:orientation val="minMax"/>
          <c:max val="15"/>
          <c:min val="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Porcentaje</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8175746"/>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9. Cumplimiento al Plan de Trabajo.</a:t>
            </a:r>
          </a:p>
        </c:rich>
      </c:tx>
      <c:layout>
        <c:manualLayout>
          <c:xMode val="factor"/>
          <c:yMode val="factor"/>
          <c:x val="-0.00075"/>
          <c:y val="-0.01075"/>
        </c:manualLayout>
      </c:layout>
      <c:spPr>
        <a:noFill/>
        <a:ln w="3175">
          <a:noFill/>
        </a:ln>
      </c:spPr>
    </c:title>
    <c:plotArea>
      <c:layout>
        <c:manualLayout>
          <c:xMode val="edge"/>
          <c:yMode val="edge"/>
          <c:x val="0.0085"/>
          <c:y val="0.08675"/>
          <c:w val="0.9835"/>
          <c:h val="0.943"/>
        </c:manualLayout>
      </c:layout>
      <c:lineChart>
        <c:grouping val="standard"/>
        <c:varyColors val="0"/>
        <c:ser>
          <c:idx val="0"/>
          <c:order val="0"/>
          <c:tx>
            <c:strRef>
              <c:f>'5.9'!$D$24</c:f>
              <c:strCache>
                <c:ptCount val="1"/>
                <c:pt idx="0">
                  <c:v>%Cumpl.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'5.9'!$A$25:$A$40</c:f>
              <c:strCache/>
            </c:strRef>
          </c:cat>
          <c:val>
            <c:numRef>
              <c:f>'5.9'!$D$25:$D$40</c:f>
              <c:numCache/>
            </c:numRef>
          </c:val>
          <c:smooth val="0"/>
        </c:ser>
        <c:ser>
          <c:idx val="1"/>
          <c:order val="1"/>
          <c:tx>
            <c:strRef>
              <c:f>'5.9'!$E$24</c:f>
              <c:strCache>
                <c:ptCount val="1"/>
                <c:pt idx="0">
                  <c:v>Meta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'5.9'!$A$25:$A$40</c:f>
              <c:strCache/>
            </c:strRef>
          </c:cat>
          <c:val>
            <c:numRef>
              <c:f>'5.9'!$E$25:$E$40</c:f>
              <c:numCache/>
            </c:numRef>
          </c:val>
          <c:smooth val="0"/>
        </c:ser>
        <c:ser>
          <c:idx val="2"/>
          <c:order val="2"/>
          <c:tx>
            <c:strRef>
              <c:f>'5.9'!$F$24</c:f>
              <c:strCache>
                <c:ptCount val="1"/>
                <c:pt idx="0">
                  <c:v>Rango</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'5.9'!$A$25:$A$40</c:f>
              <c:strCache/>
            </c:strRef>
          </c:cat>
          <c:val>
            <c:numRef>
              <c:f>'5.9'!$F$25:$F$40</c:f>
              <c:numCache/>
            </c:numRef>
          </c:val>
          <c:smooth val="0"/>
        </c:ser>
        <c:marker val="1"/>
        <c:axId val="58255660"/>
        <c:axId val="54538893"/>
      </c:lineChart>
      <c:catAx>
        <c:axId val="582556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538893"/>
        <c:crosses val="autoZero"/>
        <c:auto val="1"/>
        <c:lblOffset val="100"/>
        <c:tickLblSkip val="1"/>
        <c:noMultiLvlLbl val="0"/>
      </c:catAx>
      <c:valAx>
        <c:axId val="54538893"/>
        <c:scaling>
          <c:orientation val="minMax"/>
          <c:max val="100"/>
          <c:min val="50"/>
        </c:scaling>
        <c:axPos val="l"/>
        <c:title>
          <c:tx>
            <c:rich>
              <a:bodyPr vert="horz" rot="-5400000" anchor="ctr"/>
              <a:lstStyle/>
              <a:p>
                <a:pPr algn="ctr">
                  <a:defRPr/>
                </a:pPr>
                <a:r>
                  <a:rPr lang="en-US" cap="none" sz="1100" b="1" i="0" u="none" baseline="0">
                    <a:solidFill>
                      <a:srgbClr val="000000"/>
                    </a:solidFill>
                    <a:latin typeface="Calibri"/>
                    <a:ea typeface="Calibri"/>
                    <a:cs typeface="Calibri"/>
                  </a:rPr>
                  <a:t>Porcentaje</a:t>
                </a:r>
              </a:p>
            </c:rich>
          </c:tx>
          <c:layout>
            <c:manualLayout>
              <c:xMode val="factor"/>
              <c:yMode val="factor"/>
              <c:x val="-0.009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50" b="1" i="0" u="none" baseline="0">
                <a:solidFill>
                  <a:srgbClr val="000000"/>
                </a:solidFill>
                <a:latin typeface="Calibri"/>
                <a:ea typeface="Calibri"/>
                <a:cs typeface="Calibri"/>
              </a:defRPr>
            </a:pPr>
          </a:p>
        </c:txPr>
        <c:crossAx val="5825566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1050" b="1"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PORTADA!A1" /><Relationship Id="rId3" Type="http://schemas.openxmlformats.org/officeDocument/2006/relationships/hyperlink" Target="#PORTADA!A1" /><Relationship Id="rId4" Type="http://schemas.openxmlformats.org/officeDocument/2006/relationships/image" Target="../media/image2.png" /><Relationship Id="rId5" Type="http://schemas.openxmlformats.org/officeDocument/2006/relationships/hyperlink" Target="#'5.1'!A1" /><Relationship Id="rId6" Type="http://schemas.openxmlformats.org/officeDocument/2006/relationships/hyperlink" Target="#'5.1'!A1" /><Relationship Id="rId7" Type="http://schemas.openxmlformats.org/officeDocument/2006/relationships/hyperlink" Target="#'5.2'!A1" /><Relationship Id="rId8" Type="http://schemas.openxmlformats.org/officeDocument/2006/relationships/hyperlink" Target="#'5.2'!A1" /><Relationship Id="rId9" Type="http://schemas.openxmlformats.org/officeDocument/2006/relationships/hyperlink" Target="#'5.4'!A1" /><Relationship Id="rId10" Type="http://schemas.openxmlformats.org/officeDocument/2006/relationships/hyperlink" Target="#'5.4'!A1" /><Relationship Id="rId11" Type="http://schemas.openxmlformats.org/officeDocument/2006/relationships/hyperlink" Target="#'5.3'!A1" /><Relationship Id="rId12" Type="http://schemas.openxmlformats.org/officeDocument/2006/relationships/hyperlink" Target="#'5.3'!A1" /><Relationship Id="rId13" Type="http://schemas.openxmlformats.org/officeDocument/2006/relationships/image" Target="../media/image3.jpeg" /><Relationship Id="rId14" Type="http://schemas.openxmlformats.org/officeDocument/2006/relationships/image" Target="../media/image4.png" /><Relationship Id="rId15" Type="http://schemas.openxmlformats.org/officeDocument/2006/relationships/hyperlink" Target="#'5.5'!A1" /><Relationship Id="rId16" Type="http://schemas.openxmlformats.org/officeDocument/2006/relationships/hyperlink" Target="#'5.5'!A1" /><Relationship Id="rId17" Type="http://schemas.openxmlformats.org/officeDocument/2006/relationships/hyperlink" Target="#'5.6'!A1" /><Relationship Id="rId18" Type="http://schemas.openxmlformats.org/officeDocument/2006/relationships/hyperlink" Target="#'5.6'!A1" /><Relationship Id="rId19" Type="http://schemas.openxmlformats.org/officeDocument/2006/relationships/hyperlink" Target="#'5.5'!A1" /><Relationship Id="rId20" Type="http://schemas.openxmlformats.org/officeDocument/2006/relationships/hyperlink" Target="#'5.5'!A1" /><Relationship Id="rId21" Type="http://schemas.openxmlformats.org/officeDocument/2006/relationships/hyperlink" Target="#'5.6'!A1" /><Relationship Id="rId22" Type="http://schemas.openxmlformats.org/officeDocument/2006/relationships/hyperlink" Target="#'5.6'!A1" /><Relationship Id="rId23" Type="http://schemas.openxmlformats.org/officeDocument/2006/relationships/hyperlink" Target="#'5.5'!A1" /><Relationship Id="rId24" Type="http://schemas.openxmlformats.org/officeDocument/2006/relationships/hyperlink" Target="#'5.5'!A1" /><Relationship Id="rId25" Type="http://schemas.openxmlformats.org/officeDocument/2006/relationships/hyperlink" Target="#'5.6'!A1" /><Relationship Id="rId26" Type="http://schemas.openxmlformats.org/officeDocument/2006/relationships/hyperlink" Target="#'5.6'!A1" /><Relationship Id="rId27" Type="http://schemas.openxmlformats.org/officeDocument/2006/relationships/hyperlink" Target="#'5.5'!A1" /><Relationship Id="rId28" Type="http://schemas.openxmlformats.org/officeDocument/2006/relationships/hyperlink" Target="#'5.5'!A1" /><Relationship Id="rId29" Type="http://schemas.openxmlformats.org/officeDocument/2006/relationships/hyperlink" Target="#'5.5'!A1" /><Relationship Id="rId30" Type="http://schemas.openxmlformats.org/officeDocument/2006/relationships/hyperlink" Target="#'5.5'!A1" /><Relationship Id="rId31" Type="http://schemas.openxmlformats.org/officeDocument/2006/relationships/hyperlink" Target="#'5.6'!A1" /><Relationship Id="rId32" Type="http://schemas.openxmlformats.org/officeDocument/2006/relationships/hyperlink" Target="#'5.6'!A1" /><Relationship Id="rId33" Type="http://schemas.openxmlformats.org/officeDocument/2006/relationships/hyperlink" Target="#'5.5'!A1" /><Relationship Id="rId34" Type="http://schemas.openxmlformats.org/officeDocument/2006/relationships/hyperlink" Target="#'5.5'!A1" /><Relationship Id="rId35" Type="http://schemas.openxmlformats.org/officeDocument/2006/relationships/hyperlink" Target="#'5.5'!A1" /><Relationship Id="rId36" Type="http://schemas.openxmlformats.org/officeDocument/2006/relationships/hyperlink" Target="#'5.5'!A1" /><Relationship Id="rId37" Type="http://schemas.openxmlformats.org/officeDocument/2006/relationships/hyperlink" Target="#'5.6'!A1" /><Relationship Id="rId38" Type="http://schemas.openxmlformats.org/officeDocument/2006/relationships/hyperlink" Target="#'5.6'!A1" /><Relationship Id="rId39" Type="http://schemas.openxmlformats.org/officeDocument/2006/relationships/hyperlink" Target="#'5.5'!A1" /><Relationship Id="rId40" Type="http://schemas.openxmlformats.org/officeDocument/2006/relationships/hyperlink" Target="#'5.5'!A1" /><Relationship Id="rId41" Type="http://schemas.openxmlformats.org/officeDocument/2006/relationships/hyperlink" Target="#'5.5'!A1" /><Relationship Id="rId42" Type="http://schemas.openxmlformats.org/officeDocument/2006/relationships/hyperlink" Target="#'5.5'!A1" /><Relationship Id="rId43" Type="http://schemas.openxmlformats.org/officeDocument/2006/relationships/hyperlink" Target="#'5.6'!A1" /><Relationship Id="rId44" Type="http://schemas.openxmlformats.org/officeDocument/2006/relationships/hyperlink" Target="#'5.6'!A1" /><Relationship Id="rId45" Type="http://schemas.openxmlformats.org/officeDocument/2006/relationships/hyperlink" Target="#'5.5'!A1" /><Relationship Id="rId46" Type="http://schemas.openxmlformats.org/officeDocument/2006/relationships/hyperlink" Target="#'5.5'!A1" /><Relationship Id="rId47" Type="http://schemas.openxmlformats.org/officeDocument/2006/relationships/hyperlink" Target="#'5.5'!A1" /><Relationship Id="rId48" Type="http://schemas.openxmlformats.org/officeDocument/2006/relationships/hyperlink" Target="#'5.5'!A1" /><Relationship Id="rId49" Type="http://schemas.openxmlformats.org/officeDocument/2006/relationships/hyperlink" Target="#'5.6'!A1" /><Relationship Id="rId50" Type="http://schemas.openxmlformats.org/officeDocument/2006/relationships/hyperlink" Target="#'5.6'!A1" /><Relationship Id="rId51" Type="http://schemas.openxmlformats.org/officeDocument/2006/relationships/hyperlink" Target="#'5.5'!A1" /><Relationship Id="rId52" Type="http://schemas.openxmlformats.org/officeDocument/2006/relationships/hyperlink" Target="#'5.5'!A1" /><Relationship Id="rId53" Type="http://schemas.openxmlformats.org/officeDocument/2006/relationships/hyperlink" Target="#'5.5'!A1" /><Relationship Id="rId54" Type="http://schemas.openxmlformats.org/officeDocument/2006/relationships/hyperlink" Target="#'5.5'!A1" /><Relationship Id="rId55" Type="http://schemas.openxmlformats.org/officeDocument/2006/relationships/hyperlink" Target="#'5.2'!A1" /><Relationship Id="rId56" Type="http://schemas.openxmlformats.org/officeDocument/2006/relationships/hyperlink" Target="#'5.2'!A1"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9.xml" /><Relationship Id="rId5" Type="http://schemas.openxmlformats.org/officeDocument/2006/relationships/hyperlink" Target="#'5. GS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10.xml" /><Relationship Id="rId5" Type="http://schemas.openxmlformats.org/officeDocument/2006/relationships/hyperlink" Target="#'5. GS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11.xml" /><Relationship Id="rId5" Type="http://schemas.openxmlformats.org/officeDocument/2006/relationships/hyperlink" Target="#'5. GS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12.xml" /><Relationship Id="rId5" Type="http://schemas.openxmlformats.org/officeDocument/2006/relationships/hyperlink" Target="#'5. GS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1.xml" /><Relationship Id="rId5" Type="http://schemas.openxmlformats.org/officeDocument/2006/relationships/hyperlink" Target="#'5. GSS'!A1" /><Relationship Id="rId6"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2.xml" /><Relationship Id="rId5" Type="http://schemas.openxmlformats.org/officeDocument/2006/relationships/hyperlink" Target="#'5. GS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3.xml" /><Relationship Id="rId5" Type="http://schemas.openxmlformats.org/officeDocument/2006/relationships/hyperlink" Target="#'5. GS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4.xml" /><Relationship Id="rId5" Type="http://schemas.openxmlformats.org/officeDocument/2006/relationships/hyperlink" Target="#'5. GS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5.xml" /><Relationship Id="rId5" Type="http://schemas.openxmlformats.org/officeDocument/2006/relationships/hyperlink" Target="#'5. GS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6.xml" /><Relationship Id="rId5" Type="http://schemas.openxmlformats.org/officeDocument/2006/relationships/hyperlink" Target="#'5. GS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7.xml" /><Relationship Id="rId5" Type="http://schemas.openxmlformats.org/officeDocument/2006/relationships/hyperlink" Target="#'5. GS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5. GSS'!A1" /><Relationship Id="rId3" Type="http://schemas.openxmlformats.org/officeDocument/2006/relationships/hyperlink" Target="#'5. GSS'!A1" /><Relationship Id="rId4" Type="http://schemas.openxmlformats.org/officeDocument/2006/relationships/chart" Target="/xl/charts/chart8.xml" /><Relationship Id="rId5" Type="http://schemas.openxmlformats.org/officeDocument/2006/relationships/hyperlink" Target="#'5. GS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0</xdr:col>
      <xdr:colOff>2057400</xdr:colOff>
      <xdr:row>3</xdr:row>
      <xdr:rowOff>95250</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2009775" cy="533400"/>
        </a:xfrm>
        <a:prstGeom prst="rect">
          <a:avLst/>
        </a:prstGeom>
        <a:noFill/>
        <a:ln w="9525" cmpd="sng">
          <a:noFill/>
        </a:ln>
      </xdr:spPr>
    </xdr:pic>
    <xdr:clientData/>
  </xdr:twoCellAnchor>
  <xdr:twoCellAnchor editAs="oneCell">
    <xdr:from>
      <xdr:col>6</xdr:col>
      <xdr:colOff>171450</xdr:colOff>
      <xdr:row>6</xdr:row>
      <xdr:rowOff>28575</xdr:rowOff>
    </xdr:from>
    <xdr:to>
      <xdr:col>6</xdr:col>
      <xdr:colOff>485775</xdr:colOff>
      <xdr:row>6</xdr:row>
      <xdr:rowOff>238125</xdr:rowOff>
    </xdr:to>
    <xdr:pic>
      <xdr:nvPicPr>
        <xdr:cNvPr id="2" name="Imagen 2" descr="http://www.gifmania.com/Gif-Animados-Objetos/Imagenes-Material-de-Oficina/Graficos/Grafica-Lineal-81761.gif">
          <a:hlinkClick r:id="rId6"/>
        </xdr:cNvPr>
        <xdr:cNvPicPr preferRelativeResize="1">
          <a:picLocks noChangeAspect="1"/>
        </xdr:cNvPicPr>
      </xdr:nvPicPr>
      <xdr:blipFill>
        <a:blip r:embed="rId4"/>
        <a:stretch>
          <a:fillRect/>
        </a:stretch>
      </xdr:blipFill>
      <xdr:spPr>
        <a:xfrm>
          <a:off x="7496175" y="1447800"/>
          <a:ext cx="314325" cy="209550"/>
        </a:xfrm>
        <a:prstGeom prst="rect">
          <a:avLst/>
        </a:prstGeom>
        <a:solidFill>
          <a:srgbClr val="FFFFFF"/>
        </a:solidFill>
        <a:ln w="9525" cmpd="sng">
          <a:noFill/>
        </a:ln>
      </xdr:spPr>
    </xdr:pic>
    <xdr:clientData/>
  </xdr:twoCellAnchor>
  <xdr:twoCellAnchor editAs="oneCell">
    <xdr:from>
      <xdr:col>6</xdr:col>
      <xdr:colOff>171450</xdr:colOff>
      <xdr:row>7</xdr:row>
      <xdr:rowOff>28575</xdr:rowOff>
    </xdr:from>
    <xdr:to>
      <xdr:col>6</xdr:col>
      <xdr:colOff>485775</xdr:colOff>
      <xdr:row>7</xdr:row>
      <xdr:rowOff>238125</xdr:rowOff>
    </xdr:to>
    <xdr:pic>
      <xdr:nvPicPr>
        <xdr:cNvPr id="3" name="Imagen 3" descr="http://www.gifmania.com/Gif-Animados-Objetos/Imagenes-Material-de-Oficina/Graficos/Grafica-Lineal-81761.gif">
          <a:hlinkClick r:id="rId8"/>
        </xdr:cNvPr>
        <xdr:cNvPicPr preferRelativeResize="1">
          <a:picLocks noChangeAspect="1"/>
        </xdr:cNvPicPr>
      </xdr:nvPicPr>
      <xdr:blipFill>
        <a:blip r:embed="rId4"/>
        <a:stretch>
          <a:fillRect/>
        </a:stretch>
      </xdr:blipFill>
      <xdr:spPr>
        <a:xfrm>
          <a:off x="7496175" y="1685925"/>
          <a:ext cx="314325" cy="209550"/>
        </a:xfrm>
        <a:prstGeom prst="rect">
          <a:avLst/>
        </a:prstGeom>
        <a:solidFill>
          <a:srgbClr val="FFFFFF"/>
        </a:solidFill>
        <a:ln w="9525" cmpd="sng">
          <a:noFill/>
        </a:ln>
      </xdr:spPr>
    </xdr:pic>
    <xdr:clientData/>
  </xdr:twoCellAnchor>
  <xdr:twoCellAnchor editAs="oneCell">
    <xdr:from>
      <xdr:col>6</xdr:col>
      <xdr:colOff>171450</xdr:colOff>
      <xdr:row>9</xdr:row>
      <xdr:rowOff>38100</xdr:rowOff>
    </xdr:from>
    <xdr:to>
      <xdr:col>6</xdr:col>
      <xdr:colOff>485775</xdr:colOff>
      <xdr:row>9</xdr:row>
      <xdr:rowOff>247650</xdr:rowOff>
    </xdr:to>
    <xdr:pic>
      <xdr:nvPicPr>
        <xdr:cNvPr id="4" name="Imagen 4" descr="http://www.gifmania.com/Gif-Animados-Objetos/Imagenes-Material-de-Oficina/Graficos/Grafica-Lineal-81761.gif">
          <a:hlinkClick r:id="rId10"/>
        </xdr:cNvPr>
        <xdr:cNvPicPr preferRelativeResize="1">
          <a:picLocks noChangeAspect="1"/>
        </xdr:cNvPicPr>
      </xdr:nvPicPr>
      <xdr:blipFill>
        <a:blip r:embed="rId4"/>
        <a:stretch>
          <a:fillRect/>
        </a:stretch>
      </xdr:blipFill>
      <xdr:spPr>
        <a:xfrm>
          <a:off x="7496175" y="2171700"/>
          <a:ext cx="314325" cy="209550"/>
        </a:xfrm>
        <a:prstGeom prst="rect">
          <a:avLst/>
        </a:prstGeom>
        <a:solidFill>
          <a:srgbClr val="FFFFFF"/>
        </a:solidFill>
        <a:ln w="9525" cmpd="sng">
          <a:noFill/>
        </a:ln>
      </xdr:spPr>
    </xdr:pic>
    <xdr:clientData/>
  </xdr:twoCellAnchor>
  <xdr:twoCellAnchor editAs="oneCell">
    <xdr:from>
      <xdr:col>6</xdr:col>
      <xdr:colOff>171450</xdr:colOff>
      <xdr:row>8</xdr:row>
      <xdr:rowOff>28575</xdr:rowOff>
    </xdr:from>
    <xdr:to>
      <xdr:col>6</xdr:col>
      <xdr:colOff>485775</xdr:colOff>
      <xdr:row>8</xdr:row>
      <xdr:rowOff>238125</xdr:rowOff>
    </xdr:to>
    <xdr:pic>
      <xdr:nvPicPr>
        <xdr:cNvPr id="5" name="Imagen 5" descr="http://www.gifmania.com/Gif-Animados-Objetos/Imagenes-Material-de-Oficina/Graficos/Grafica-Lineal-81761.gif">
          <a:hlinkClick r:id="rId12"/>
        </xdr:cNvPr>
        <xdr:cNvPicPr preferRelativeResize="1">
          <a:picLocks noChangeAspect="1"/>
        </xdr:cNvPicPr>
      </xdr:nvPicPr>
      <xdr:blipFill>
        <a:blip r:embed="rId4"/>
        <a:stretch>
          <a:fillRect/>
        </a:stretch>
      </xdr:blipFill>
      <xdr:spPr>
        <a:xfrm>
          <a:off x="7496175" y="1924050"/>
          <a:ext cx="314325" cy="209550"/>
        </a:xfrm>
        <a:prstGeom prst="rect">
          <a:avLst/>
        </a:prstGeom>
        <a:solidFill>
          <a:srgbClr val="FFFFFF"/>
        </a:solidFill>
        <a:ln w="9525" cmpd="sng">
          <a:noFill/>
        </a:ln>
      </xdr:spPr>
    </xdr:pic>
    <xdr:clientData/>
  </xdr:twoCellAnchor>
  <xdr:twoCellAnchor editAs="oneCell">
    <xdr:from>
      <xdr:col>9</xdr:col>
      <xdr:colOff>1438275</xdr:colOff>
      <xdr:row>5</xdr:row>
      <xdr:rowOff>85725</xdr:rowOff>
    </xdr:from>
    <xdr:to>
      <xdr:col>10</xdr:col>
      <xdr:colOff>2514600</xdr:colOff>
      <xdr:row>8</xdr:row>
      <xdr:rowOff>123825</xdr:rowOff>
    </xdr:to>
    <xdr:pic>
      <xdr:nvPicPr>
        <xdr:cNvPr id="6" name="Imagen 6" descr="Resultado de imagen para análisis de indicadores"/>
        <xdr:cNvPicPr preferRelativeResize="1">
          <a:picLocks noChangeAspect="1"/>
        </xdr:cNvPicPr>
      </xdr:nvPicPr>
      <xdr:blipFill>
        <a:blip r:embed="rId13"/>
        <a:stretch>
          <a:fillRect/>
        </a:stretch>
      </xdr:blipFill>
      <xdr:spPr>
        <a:xfrm>
          <a:off x="10429875" y="952500"/>
          <a:ext cx="2847975" cy="1066800"/>
        </a:xfrm>
        <a:prstGeom prst="rect">
          <a:avLst/>
        </a:prstGeom>
        <a:noFill/>
        <a:ln w="9525" cmpd="sng">
          <a:noFill/>
        </a:ln>
      </xdr:spPr>
    </xdr:pic>
    <xdr:clientData/>
  </xdr:twoCellAnchor>
  <xdr:twoCellAnchor>
    <xdr:from>
      <xdr:col>10</xdr:col>
      <xdr:colOff>962025</xdr:colOff>
      <xdr:row>10</xdr:row>
      <xdr:rowOff>133350</xdr:rowOff>
    </xdr:from>
    <xdr:to>
      <xdr:col>10</xdr:col>
      <xdr:colOff>2857500</xdr:colOff>
      <xdr:row>18</xdr:row>
      <xdr:rowOff>19050</xdr:rowOff>
    </xdr:to>
    <xdr:sp>
      <xdr:nvSpPr>
        <xdr:cNvPr id="7" name="Elipse 7"/>
        <xdr:cNvSpPr>
          <a:spLocks/>
        </xdr:cNvSpPr>
      </xdr:nvSpPr>
      <xdr:spPr>
        <a:xfrm>
          <a:off x="11725275" y="2533650"/>
          <a:ext cx="1895475" cy="1790700"/>
        </a:xfrm>
        <a:prstGeom prst="ellipse">
          <a:avLst/>
        </a:prstGeom>
        <a:solidFill>
          <a:srgbClr val="A6A6A6"/>
        </a:solidFill>
        <a:ln w="12700" cmpd="sng">
          <a:solidFill>
            <a:srgbClr val="41719C"/>
          </a:solidFill>
          <a:headEnd type="none"/>
          <a:tailEnd type="none"/>
        </a:ln>
      </xdr:spPr>
      <xdr:txBody>
        <a:bodyPr vertOverflow="clip" wrap="square" anchor="ctr"/>
        <a:p>
          <a:pPr algn="ctr">
            <a:defRPr/>
          </a:pPr>
          <a:r>
            <a:rPr lang="en-US" cap="none" sz="4800" b="0" i="0" u="none" baseline="0">
              <a:solidFill>
                <a:srgbClr val="FF0000"/>
              </a:solidFill>
            </a:rPr>
            <a:t>SIG</a:t>
          </a:r>
        </a:p>
      </xdr:txBody>
    </xdr:sp>
    <xdr:clientData/>
  </xdr:twoCellAnchor>
  <xdr:twoCellAnchor editAs="oneCell">
    <xdr:from>
      <xdr:col>0</xdr:col>
      <xdr:colOff>190500</xdr:colOff>
      <xdr:row>7</xdr:row>
      <xdr:rowOff>123825</xdr:rowOff>
    </xdr:from>
    <xdr:to>
      <xdr:col>0</xdr:col>
      <xdr:colOff>2143125</xdr:colOff>
      <xdr:row>12</xdr:row>
      <xdr:rowOff>200025</xdr:rowOff>
    </xdr:to>
    <xdr:pic>
      <xdr:nvPicPr>
        <xdr:cNvPr id="8" name="Imagen 8" descr="Resultado de imagen para análisis"/>
        <xdr:cNvPicPr preferRelativeResize="1">
          <a:picLocks noChangeAspect="1"/>
        </xdr:cNvPicPr>
      </xdr:nvPicPr>
      <xdr:blipFill>
        <a:blip r:embed="rId14"/>
        <a:stretch>
          <a:fillRect/>
        </a:stretch>
      </xdr:blipFill>
      <xdr:spPr>
        <a:xfrm>
          <a:off x="190500" y="1781175"/>
          <a:ext cx="1952625" cy="1295400"/>
        </a:xfrm>
        <a:prstGeom prst="rect">
          <a:avLst/>
        </a:prstGeom>
        <a:noFill/>
        <a:ln w="9525" cmpd="sng">
          <a:noFill/>
        </a:ln>
      </xdr:spPr>
    </xdr:pic>
    <xdr:clientData/>
  </xdr:twoCellAnchor>
  <xdr:twoCellAnchor editAs="oneCell">
    <xdr:from>
      <xdr:col>6</xdr:col>
      <xdr:colOff>161925</xdr:colOff>
      <xdr:row>10</xdr:row>
      <xdr:rowOff>28575</xdr:rowOff>
    </xdr:from>
    <xdr:to>
      <xdr:col>6</xdr:col>
      <xdr:colOff>476250</xdr:colOff>
      <xdr:row>10</xdr:row>
      <xdr:rowOff>238125</xdr:rowOff>
    </xdr:to>
    <xdr:pic>
      <xdr:nvPicPr>
        <xdr:cNvPr id="9" name="Imagen 9" descr="http://www.gifmania.com/Gif-Animados-Objetos/Imagenes-Material-de-Oficina/Graficos/Grafica-Lineal-81761.gif">
          <a:hlinkClick r:id="rId16"/>
        </xdr:cNvPr>
        <xdr:cNvPicPr preferRelativeResize="1">
          <a:picLocks noChangeAspect="1"/>
        </xdr:cNvPicPr>
      </xdr:nvPicPr>
      <xdr:blipFill>
        <a:blip r:embed="rId4"/>
        <a:stretch>
          <a:fillRect/>
        </a:stretch>
      </xdr:blipFill>
      <xdr:spPr>
        <a:xfrm>
          <a:off x="7486650" y="2428875"/>
          <a:ext cx="314325" cy="209550"/>
        </a:xfrm>
        <a:prstGeom prst="rect">
          <a:avLst/>
        </a:prstGeom>
        <a:solidFill>
          <a:srgbClr val="FFFFFF"/>
        </a:solidFill>
        <a:ln w="9525" cmpd="sng">
          <a:noFill/>
        </a:ln>
      </xdr:spPr>
    </xdr:pic>
    <xdr:clientData/>
  </xdr:twoCellAnchor>
  <xdr:twoCellAnchor editAs="oneCell">
    <xdr:from>
      <xdr:col>6</xdr:col>
      <xdr:colOff>161925</xdr:colOff>
      <xdr:row>11</xdr:row>
      <xdr:rowOff>38100</xdr:rowOff>
    </xdr:from>
    <xdr:to>
      <xdr:col>6</xdr:col>
      <xdr:colOff>476250</xdr:colOff>
      <xdr:row>12</xdr:row>
      <xdr:rowOff>9525</xdr:rowOff>
    </xdr:to>
    <xdr:pic>
      <xdr:nvPicPr>
        <xdr:cNvPr id="10" name="Imagen 10" descr="http://www.gifmania.com/Gif-Animados-Objetos/Imagenes-Material-de-Oficina/Graficos/Grafica-Lineal-81761.gif">
          <a:hlinkClick r:id="rId18"/>
        </xdr:cNvPr>
        <xdr:cNvPicPr preferRelativeResize="1">
          <a:picLocks noChangeAspect="1"/>
        </xdr:cNvPicPr>
      </xdr:nvPicPr>
      <xdr:blipFill>
        <a:blip r:embed="rId4"/>
        <a:stretch>
          <a:fillRect/>
        </a:stretch>
      </xdr:blipFill>
      <xdr:spPr>
        <a:xfrm>
          <a:off x="7486650" y="2676525"/>
          <a:ext cx="314325" cy="209550"/>
        </a:xfrm>
        <a:prstGeom prst="rect">
          <a:avLst/>
        </a:prstGeom>
        <a:solidFill>
          <a:srgbClr val="FFFFFF"/>
        </a:solidFill>
        <a:ln w="9525" cmpd="sng">
          <a:noFill/>
        </a:ln>
      </xdr:spPr>
    </xdr:pic>
    <xdr:clientData/>
  </xdr:twoCellAnchor>
  <xdr:twoCellAnchor editAs="oneCell">
    <xdr:from>
      <xdr:col>6</xdr:col>
      <xdr:colOff>161925</xdr:colOff>
      <xdr:row>11</xdr:row>
      <xdr:rowOff>28575</xdr:rowOff>
    </xdr:from>
    <xdr:to>
      <xdr:col>6</xdr:col>
      <xdr:colOff>476250</xdr:colOff>
      <xdr:row>11</xdr:row>
      <xdr:rowOff>238125</xdr:rowOff>
    </xdr:to>
    <xdr:pic>
      <xdr:nvPicPr>
        <xdr:cNvPr id="11" name="Imagen 12" descr="http://www.gifmania.com/Gif-Animados-Objetos/Imagenes-Material-de-Oficina/Graficos/Grafica-Lineal-81761.gif">
          <a:hlinkClick r:id="rId20"/>
        </xdr:cNvPr>
        <xdr:cNvPicPr preferRelativeResize="1">
          <a:picLocks noChangeAspect="1"/>
        </xdr:cNvPicPr>
      </xdr:nvPicPr>
      <xdr:blipFill>
        <a:blip r:embed="rId4"/>
        <a:stretch>
          <a:fillRect/>
        </a:stretch>
      </xdr:blipFill>
      <xdr:spPr>
        <a:xfrm>
          <a:off x="7486650" y="2667000"/>
          <a:ext cx="314325" cy="209550"/>
        </a:xfrm>
        <a:prstGeom prst="rect">
          <a:avLst/>
        </a:prstGeom>
        <a:solidFill>
          <a:srgbClr val="FFFFFF"/>
        </a:solidFill>
        <a:ln w="9525" cmpd="sng">
          <a:noFill/>
        </a:ln>
      </xdr:spPr>
    </xdr:pic>
    <xdr:clientData/>
  </xdr:twoCellAnchor>
  <xdr:twoCellAnchor editAs="oneCell">
    <xdr:from>
      <xdr:col>6</xdr:col>
      <xdr:colOff>161925</xdr:colOff>
      <xdr:row>12</xdr:row>
      <xdr:rowOff>38100</xdr:rowOff>
    </xdr:from>
    <xdr:to>
      <xdr:col>6</xdr:col>
      <xdr:colOff>476250</xdr:colOff>
      <xdr:row>12</xdr:row>
      <xdr:rowOff>238125</xdr:rowOff>
    </xdr:to>
    <xdr:pic>
      <xdr:nvPicPr>
        <xdr:cNvPr id="12" name="Imagen 13" descr="http://www.gifmania.com/Gif-Animados-Objetos/Imagenes-Material-de-Oficina/Graficos/Grafica-Lineal-81761.gif">
          <a:hlinkClick r:id="rId22"/>
        </xdr:cNvPr>
        <xdr:cNvPicPr preferRelativeResize="1">
          <a:picLocks noChangeAspect="1"/>
        </xdr:cNvPicPr>
      </xdr:nvPicPr>
      <xdr:blipFill>
        <a:blip r:embed="rId4"/>
        <a:stretch>
          <a:fillRect/>
        </a:stretch>
      </xdr:blipFill>
      <xdr:spPr>
        <a:xfrm>
          <a:off x="7486650" y="2914650"/>
          <a:ext cx="314325" cy="200025"/>
        </a:xfrm>
        <a:prstGeom prst="rect">
          <a:avLst/>
        </a:prstGeom>
        <a:solidFill>
          <a:srgbClr val="FFFFFF"/>
        </a:solidFill>
        <a:ln w="9525" cmpd="sng">
          <a:noFill/>
        </a:ln>
      </xdr:spPr>
    </xdr:pic>
    <xdr:clientData/>
  </xdr:twoCellAnchor>
  <xdr:twoCellAnchor editAs="oneCell">
    <xdr:from>
      <xdr:col>6</xdr:col>
      <xdr:colOff>161925</xdr:colOff>
      <xdr:row>12</xdr:row>
      <xdr:rowOff>28575</xdr:rowOff>
    </xdr:from>
    <xdr:to>
      <xdr:col>6</xdr:col>
      <xdr:colOff>476250</xdr:colOff>
      <xdr:row>12</xdr:row>
      <xdr:rowOff>238125</xdr:rowOff>
    </xdr:to>
    <xdr:pic>
      <xdr:nvPicPr>
        <xdr:cNvPr id="13" name="Imagen 14" descr="http://www.gifmania.com/Gif-Animados-Objetos/Imagenes-Material-de-Oficina/Graficos/Grafica-Lineal-81761.gif">
          <a:hlinkClick r:id="rId24"/>
        </xdr:cNvPr>
        <xdr:cNvPicPr preferRelativeResize="1">
          <a:picLocks noChangeAspect="1"/>
        </xdr:cNvPicPr>
      </xdr:nvPicPr>
      <xdr:blipFill>
        <a:blip r:embed="rId4"/>
        <a:stretch>
          <a:fillRect/>
        </a:stretch>
      </xdr:blipFill>
      <xdr:spPr>
        <a:xfrm>
          <a:off x="7486650" y="2905125"/>
          <a:ext cx="314325" cy="209550"/>
        </a:xfrm>
        <a:prstGeom prst="rect">
          <a:avLst/>
        </a:prstGeom>
        <a:solidFill>
          <a:srgbClr val="FFFFFF"/>
        </a:solidFill>
        <a:ln w="9525" cmpd="sng">
          <a:noFill/>
        </a:ln>
      </xdr:spPr>
    </xdr:pic>
    <xdr:clientData/>
  </xdr:twoCellAnchor>
  <xdr:twoCellAnchor editAs="oneCell">
    <xdr:from>
      <xdr:col>6</xdr:col>
      <xdr:colOff>161925</xdr:colOff>
      <xdr:row>13</xdr:row>
      <xdr:rowOff>38100</xdr:rowOff>
    </xdr:from>
    <xdr:to>
      <xdr:col>6</xdr:col>
      <xdr:colOff>476250</xdr:colOff>
      <xdr:row>13</xdr:row>
      <xdr:rowOff>238125</xdr:rowOff>
    </xdr:to>
    <xdr:pic>
      <xdr:nvPicPr>
        <xdr:cNvPr id="14" name="Imagen 15" descr="http://www.gifmania.com/Gif-Animados-Objetos/Imagenes-Material-de-Oficina/Graficos/Grafica-Lineal-81761.gif">
          <a:hlinkClick r:id="rId26"/>
        </xdr:cNvPr>
        <xdr:cNvPicPr preferRelativeResize="1">
          <a:picLocks noChangeAspect="1"/>
        </xdr:cNvPicPr>
      </xdr:nvPicPr>
      <xdr:blipFill>
        <a:blip r:embed="rId4"/>
        <a:stretch>
          <a:fillRect/>
        </a:stretch>
      </xdr:blipFill>
      <xdr:spPr>
        <a:xfrm>
          <a:off x="7486650" y="3152775"/>
          <a:ext cx="314325" cy="200025"/>
        </a:xfrm>
        <a:prstGeom prst="rect">
          <a:avLst/>
        </a:prstGeom>
        <a:solidFill>
          <a:srgbClr val="FFFFFF"/>
        </a:solidFill>
        <a:ln w="9525" cmpd="sng">
          <a:noFill/>
        </a:ln>
      </xdr:spPr>
    </xdr:pic>
    <xdr:clientData/>
  </xdr:twoCellAnchor>
  <xdr:twoCellAnchor editAs="oneCell">
    <xdr:from>
      <xdr:col>6</xdr:col>
      <xdr:colOff>161925</xdr:colOff>
      <xdr:row>13</xdr:row>
      <xdr:rowOff>28575</xdr:rowOff>
    </xdr:from>
    <xdr:to>
      <xdr:col>6</xdr:col>
      <xdr:colOff>476250</xdr:colOff>
      <xdr:row>13</xdr:row>
      <xdr:rowOff>238125</xdr:rowOff>
    </xdr:to>
    <xdr:pic>
      <xdr:nvPicPr>
        <xdr:cNvPr id="15" name="Imagen 16" descr="http://www.gifmania.com/Gif-Animados-Objetos/Imagenes-Material-de-Oficina/Graficos/Grafica-Lineal-81761.gif">
          <a:hlinkClick r:id="rId28"/>
        </xdr:cNvPr>
        <xdr:cNvPicPr preferRelativeResize="1">
          <a:picLocks noChangeAspect="1"/>
        </xdr:cNvPicPr>
      </xdr:nvPicPr>
      <xdr:blipFill>
        <a:blip r:embed="rId4"/>
        <a:stretch>
          <a:fillRect/>
        </a:stretch>
      </xdr:blipFill>
      <xdr:spPr>
        <a:xfrm>
          <a:off x="7486650" y="3143250"/>
          <a:ext cx="314325" cy="209550"/>
        </a:xfrm>
        <a:prstGeom prst="rect">
          <a:avLst/>
        </a:prstGeom>
        <a:solidFill>
          <a:srgbClr val="FFFFFF"/>
        </a:solidFill>
        <a:ln w="9525" cmpd="sng">
          <a:noFill/>
        </a:ln>
      </xdr:spPr>
    </xdr:pic>
    <xdr:clientData/>
  </xdr:twoCellAnchor>
  <xdr:twoCellAnchor editAs="oneCell">
    <xdr:from>
      <xdr:col>6</xdr:col>
      <xdr:colOff>161925</xdr:colOff>
      <xdr:row>13</xdr:row>
      <xdr:rowOff>28575</xdr:rowOff>
    </xdr:from>
    <xdr:to>
      <xdr:col>6</xdr:col>
      <xdr:colOff>476250</xdr:colOff>
      <xdr:row>13</xdr:row>
      <xdr:rowOff>238125</xdr:rowOff>
    </xdr:to>
    <xdr:pic>
      <xdr:nvPicPr>
        <xdr:cNvPr id="16" name="Imagen 17" descr="http://www.gifmania.com/Gif-Animados-Objetos/Imagenes-Material-de-Oficina/Graficos/Grafica-Lineal-81761.gif">
          <a:hlinkClick r:id="rId30"/>
        </xdr:cNvPr>
        <xdr:cNvPicPr preferRelativeResize="1">
          <a:picLocks noChangeAspect="1"/>
        </xdr:cNvPicPr>
      </xdr:nvPicPr>
      <xdr:blipFill>
        <a:blip r:embed="rId4"/>
        <a:stretch>
          <a:fillRect/>
        </a:stretch>
      </xdr:blipFill>
      <xdr:spPr>
        <a:xfrm>
          <a:off x="7486650" y="3143250"/>
          <a:ext cx="314325" cy="209550"/>
        </a:xfrm>
        <a:prstGeom prst="rect">
          <a:avLst/>
        </a:prstGeom>
        <a:solidFill>
          <a:srgbClr val="FFFFFF"/>
        </a:solidFill>
        <a:ln w="9525" cmpd="sng">
          <a:noFill/>
        </a:ln>
      </xdr:spPr>
    </xdr:pic>
    <xdr:clientData/>
  </xdr:twoCellAnchor>
  <xdr:twoCellAnchor editAs="oneCell">
    <xdr:from>
      <xdr:col>6</xdr:col>
      <xdr:colOff>161925</xdr:colOff>
      <xdr:row>14</xdr:row>
      <xdr:rowOff>38100</xdr:rowOff>
    </xdr:from>
    <xdr:to>
      <xdr:col>6</xdr:col>
      <xdr:colOff>476250</xdr:colOff>
      <xdr:row>14</xdr:row>
      <xdr:rowOff>238125</xdr:rowOff>
    </xdr:to>
    <xdr:pic>
      <xdr:nvPicPr>
        <xdr:cNvPr id="17" name="Imagen 18" descr="http://www.gifmania.com/Gif-Animados-Objetos/Imagenes-Material-de-Oficina/Graficos/Grafica-Lineal-81761.gif">
          <a:hlinkClick r:id="rId32"/>
        </xdr:cNvPr>
        <xdr:cNvPicPr preferRelativeResize="1">
          <a:picLocks noChangeAspect="1"/>
        </xdr:cNvPicPr>
      </xdr:nvPicPr>
      <xdr:blipFill>
        <a:blip r:embed="rId4"/>
        <a:stretch>
          <a:fillRect/>
        </a:stretch>
      </xdr:blipFill>
      <xdr:spPr>
        <a:xfrm>
          <a:off x="7486650" y="3390900"/>
          <a:ext cx="314325" cy="200025"/>
        </a:xfrm>
        <a:prstGeom prst="rect">
          <a:avLst/>
        </a:prstGeom>
        <a:solidFill>
          <a:srgbClr val="FFFFFF"/>
        </a:solidFill>
        <a:ln w="9525" cmpd="sng">
          <a:noFill/>
        </a:ln>
      </xdr:spPr>
    </xdr:pic>
    <xdr:clientData/>
  </xdr:twoCellAnchor>
  <xdr:twoCellAnchor editAs="oneCell">
    <xdr:from>
      <xdr:col>6</xdr:col>
      <xdr:colOff>161925</xdr:colOff>
      <xdr:row>14</xdr:row>
      <xdr:rowOff>28575</xdr:rowOff>
    </xdr:from>
    <xdr:to>
      <xdr:col>6</xdr:col>
      <xdr:colOff>476250</xdr:colOff>
      <xdr:row>14</xdr:row>
      <xdr:rowOff>238125</xdr:rowOff>
    </xdr:to>
    <xdr:pic>
      <xdr:nvPicPr>
        <xdr:cNvPr id="18" name="Imagen 19" descr="http://www.gifmania.com/Gif-Animados-Objetos/Imagenes-Material-de-Oficina/Graficos/Grafica-Lineal-81761.gif">
          <a:hlinkClick r:id="rId34"/>
        </xdr:cNvPr>
        <xdr:cNvPicPr preferRelativeResize="1">
          <a:picLocks noChangeAspect="1"/>
        </xdr:cNvPicPr>
      </xdr:nvPicPr>
      <xdr:blipFill>
        <a:blip r:embed="rId4"/>
        <a:stretch>
          <a:fillRect/>
        </a:stretch>
      </xdr:blipFill>
      <xdr:spPr>
        <a:xfrm>
          <a:off x="7486650" y="3381375"/>
          <a:ext cx="314325" cy="209550"/>
        </a:xfrm>
        <a:prstGeom prst="rect">
          <a:avLst/>
        </a:prstGeom>
        <a:solidFill>
          <a:srgbClr val="FFFFFF"/>
        </a:solidFill>
        <a:ln w="9525" cmpd="sng">
          <a:noFill/>
        </a:ln>
      </xdr:spPr>
    </xdr:pic>
    <xdr:clientData/>
  </xdr:twoCellAnchor>
  <xdr:twoCellAnchor editAs="oneCell">
    <xdr:from>
      <xdr:col>6</xdr:col>
      <xdr:colOff>161925</xdr:colOff>
      <xdr:row>14</xdr:row>
      <xdr:rowOff>28575</xdr:rowOff>
    </xdr:from>
    <xdr:to>
      <xdr:col>6</xdr:col>
      <xdr:colOff>476250</xdr:colOff>
      <xdr:row>14</xdr:row>
      <xdr:rowOff>238125</xdr:rowOff>
    </xdr:to>
    <xdr:pic>
      <xdr:nvPicPr>
        <xdr:cNvPr id="19" name="Imagen 20" descr="http://www.gifmania.com/Gif-Animados-Objetos/Imagenes-Material-de-Oficina/Graficos/Grafica-Lineal-81761.gif">
          <a:hlinkClick r:id="rId36"/>
        </xdr:cNvPr>
        <xdr:cNvPicPr preferRelativeResize="1">
          <a:picLocks noChangeAspect="1"/>
        </xdr:cNvPicPr>
      </xdr:nvPicPr>
      <xdr:blipFill>
        <a:blip r:embed="rId4"/>
        <a:stretch>
          <a:fillRect/>
        </a:stretch>
      </xdr:blipFill>
      <xdr:spPr>
        <a:xfrm>
          <a:off x="7486650" y="3381375"/>
          <a:ext cx="314325" cy="209550"/>
        </a:xfrm>
        <a:prstGeom prst="rect">
          <a:avLst/>
        </a:prstGeom>
        <a:solidFill>
          <a:srgbClr val="FFFFFF"/>
        </a:solidFill>
        <a:ln w="9525" cmpd="sng">
          <a:noFill/>
        </a:ln>
      </xdr:spPr>
    </xdr:pic>
    <xdr:clientData/>
  </xdr:twoCellAnchor>
  <xdr:twoCellAnchor editAs="oneCell">
    <xdr:from>
      <xdr:col>6</xdr:col>
      <xdr:colOff>161925</xdr:colOff>
      <xdr:row>15</xdr:row>
      <xdr:rowOff>38100</xdr:rowOff>
    </xdr:from>
    <xdr:to>
      <xdr:col>6</xdr:col>
      <xdr:colOff>476250</xdr:colOff>
      <xdr:row>15</xdr:row>
      <xdr:rowOff>238125</xdr:rowOff>
    </xdr:to>
    <xdr:pic>
      <xdr:nvPicPr>
        <xdr:cNvPr id="20" name="Imagen 21" descr="http://www.gifmania.com/Gif-Animados-Objetos/Imagenes-Material-de-Oficina/Graficos/Grafica-Lineal-81761.gif">
          <a:hlinkClick r:id="rId38"/>
        </xdr:cNvPr>
        <xdr:cNvPicPr preferRelativeResize="1">
          <a:picLocks noChangeAspect="1"/>
        </xdr:cNvPicPr>
      </xdr:nvPicPr>
      <xdr:blipFill>
        <a:blip r:embed="rId4"/>
        <a:stretch>
          <a:fillRect/>
        </a:stretch>
      </xdr:blipFill>
      <xdr:spPr>
        <a:xfrm>
          <a:off x="7486650" y="3629025"/>
          <a:ext cx="314325" cy="200025"/>
        </a:xfrm>
        <a:prstGeom prst="rect">
          <a:avLst/>
        </a:prstGeom>
        <a:solidFill>
          <a:srgbClr val="FFFFFF"/>
        </a:solidFill>
        <a:ln w="9525" cmpd="sng">
          <a:noFill/>
        </a:ln>
      </xdr:spPr>
    </xdr:pic>
    <xdr:clientData/>
  </xdr:twoCellAnchor>
  <xdr:twoCellAnchor editAs="oneCell">
    <xdr:from>
      <xdr:col>6</xdr:col>
      <xdr:colOff>161925</xdr:colOff>
      <xdr:row>15</xdr:row>
      <xdr:rowOff>28575</xdr:rowOff>
    </xdr:from>
    <xdr:to>
      <xdr:col>6</xdr:col>
      <xdr:colOff>476250</xdr:colOff>
      <xdr:row>15</xdr:row>
      <xdr:rowOff>238125</xdr:rowOff>
    </xdr:to>
    <xdr:pic>
      <xdr:nvPicPr>
        <xdr:cNvPr id="21" name="Imagen 22" descr="http://www.gifmania.com/Gif-Animados-Objetos/Imagenes-Material-de-Oficina/Graficos/Grafica-Lineal-81761.gif">
          <a:hlinkClick r:id="rId40"/>
        </xdr:cNvPr>
        <xdr:cNvPicPr preferRelativeResize="1">
          <a:picLocks noChangeAspect="1"/>
        </xdr:cNvPicPr>
      </xdr:nvPicPr>
      <xdr:blipFill>
        <a:blip r:embed="rId4"/>
        <a:stretch>
          <a:fillRect/>
        </a:stretch>
      </xdr:blipFill>
      <xdr:spPr>
        <a:xfrm>
          <a:off x="7486650" y="3619500"/>
          <a:ext cx="314325" cy="209550"/>
        </a:xfrm>
        <a:prstGeom prst="rect">
          <a:avLst/>
        </a:prstGeom>
        <a:solidFill>
          <a:srgbClr val="FFFFFF"/>
        </a:solidFill>
        <a:ln w="9525" cmpd="sng">
          <a:noFill/>
        </a:ln>
      </xdr:spPr>
    </xdr:pic>
    <xdr:clientData/>
  </xdr:twoCellAnchor>
  <xdr:twoCellAnchor editAs="oneCell">
    <xdr:from>
      <xdr:col>6</xdr:col>
      <xdr:colOff>161925</xdr:colOff>
      <xdr:row>15</xdr:row>
      <xdr:rowOff>28575</xdr:rowOff>
    </xdr:from>
    <xdr:to>
      <xdr:col>6</xdr:col>
      <xdr:colOff>476250</xdr:colOff>
      <xdr:row>15</xdr:row>
      <xdr:rowOff>238125</xdr:rowOff>
    </xdr:to>
    <xdr:pic>
      <xdr:nvPicPr>
        <xdr:cNvPr id="22" name="Imagen 23" descr="http://www.gifmania.com/Gif-Animados-Objetos/Imagenes-Material-de-Oficina/Graficos/Grafica-Lineal-81761.gif">
          <a:hlinkClick r:id="rId42"/>
        </xdr:cNvPr>
        <xdr:cNvPicPr preferRelativeResize="1">
          <a:picLocks noChangeAspect="1"/>
        </xdr:cNvPicPr>
      </xdr:nvPicPr>
      <xdr:blipFill>
        <a:blip r:embed="rId4"/>
        <a:stretch>
          <a:fillRect/>
        </a:stretch>
      </xdr:blipFill>
      <xdr:spPr>
        <a:xfrm>
          <a:off x="7486650" y="3619500"/>
          <a:ext cx="314325" cy="209550"/>
        </a:xfrm>
        <a:prstGeom prst="rect">
          <a:avLst/>
        </a:prstGeom>
        <a:solidFill>
          <a:srgbClr val="FFFFFF"/>
        </a:solidFill>
        <a:ln w="9525" cmpd="sng">
          <a:noFill/>
        </a:ln>
      </xdr:spPr>
    </xdr:pic>
    <xdr:clientData/>
  </xdr:twoCellAnchor>
  <xdr:twoCellAnchor editAs="oneCell">
    <xdr:from>
      <xdr:col>6</xdr:col>
      <xdr:colOff>161925</xdr:colOff>
      <xdr:row>16</xdr:row>
      <xdr:rowOff>38100</xdr:rowOff>
    </xdr:from>
    <xdr:to>
      <xdr:col>6</xdr:col>
      <xdr:colOff>476250</xdr:colOff>
      <xdr:row>16</xdr:row>
      <xdr:rowOff>238125</xdr:rowOff>
    </xdr:to>
    <xdr:pic>
      <xdr:nvPicPr>
        <xdr:cNvPr id="23" name="Imagen 24" descr="http://www.gifmania.com/Gif-Animados-Objetos/Imagenes-Material-de-Oficina/Graficos/Grafica-Lineal-81761.gif">
          <a:hlinkClick r:id="rId44"/>
        </xdr:cNvPr>
        <xdr:cNvPicPr preferRelativeResize="1">
          <a:picLocks noChangeAspect="1"/>
        </xdr:cNvPicPr>
      </xdr:nvPicPr>
      <xdr:blipFill>
        <a:blip r:embed="rId4"/>
        <a:stretch>
          <a:fillRect/>
        </a:stretch>
      </xdr:blipFill>
      <xdr:spPr>
        <a:xfrm>
          <a:off x="7486650" y="3867150"/>
          <a:ext cx="314325" cy="200025"/>
        </a:xfrm>
        <a:prstGeom prst="rect">
          <a:avLst/>
        </a:prstGeom>
        <a:solidFill>
          <a:srgbClr val="FFFFFF"/>
        </a:solidFill>
        <a:ln w="9525" cmpd="sng">
          <a:noFill/>
        </a:ln>
      </xdr:spPr>
    </xdr:pic>
    <xdr:clientData/>
  </xdr:twoCellAnchor>
  <xdr:twoCellAnchor editAs="oneCell">
    <xdr:from>
      <xdr:col>6</xdr:col>
      <xdr:colOff>161925</xdr:colOff>
      <xdr:row>16</xdr:row>
      <xdr:rowOff>28575</xdr:rowOff>
    </xdr:from>
    <xdr:to>
      <xdr:col>6</xdr:col>
      <xdr:colOff>476250</xdr:colOff>
      <xdr:row>16</xdr:row>
      <xdr:rowOff>238125</xdr:rowOff>
    </xdr:to>
    <xdr:pic>
      <xdr:nvPicPr>
        <xdr:cNvPr id="24" name="Imagen 25" descr="http://www.gifmania.com/Gif-Animados-Objetos/Imagenes-Material-de-Oficina/Graficos/Grafica-Lineal-81761.gif">
          <a:hlinkClick r:id="rId46"/>
        </xdr:cNvPr>
        <xdr:cNvPicPr preferRelativeResize="1">
          <a:picLocks noChangeAspect="1"/>
        </xdr:cNvPicPr>
      </xdr:nvPicPr>
      <xdr:blipFill>
        <a:blip r:embed="rId4"/>
        <a:stretch>
          <a:fillRect/>
        </a:stretch>
      </xdr:blipFill>
      <xdr:spPr>
        <a:xfrm>
          <a:off x="7486650" y="3857625"/>
          <a:ext cx="314325" cy="209550"/>
        </a:xfrm>
        <a:prstGeom prst="rect">
          <a:avLst/>
        </a:prstGeom>
        <a:solidFill>
          <a:srgbClr val="FFFFFF"/>
        </a:solidFill>
        <a:ln w="9525" cmpd="sng">
          <a:noFill/>
        </a:ln>
      </xdr:spPr>
    </xdr:pic>
    <xdr:clientData/>
  </xdr:twoCellAnchor>
  <xdr:twoCellAnchor editAs="oneCell">
    <xdr:from>
      <xdr:col>6</xdr:col>
      <xdr:colOff>161925</xdr:colOff>
      <xdr:row>16</xdr:row>
      <xdr:rowOff>28575</xdr:rowOff>
    </xdr:from>
    <xdr:to>
      <xdr:col>6</xdr:col>
      <xdr:colOff>476250</xdr:colOff>
      <xdr:row>16</xdr:row>
      <xdr:rowOff>238125</xdr:rowOff>
    </xdr:to>
    <xdr:pic>
      <xdr:nvPicPr>
        <xdr:cNvPr id="25" name="Imagen 26" descr="http://www.gifmania.com/Gif-Animados-Objetos/Imagenes-Material-de-Oficina/Graficos/Grafica-Lineal-81761.gif">
          <a:hlinkClick r:id="rId48"/>
        </xdr:cNvPr>
        <xdr:cNvPicPr preferRelativeResize="1">
          <a:picLocks noChangeAspect="1"/>
        </xdr:cNvPicPr>
      </xdr:nvPicPr>
      <xdr:blipFill>
        <a:blip r:embed="rId4"/>
        <a:stretch>
          <a:fillRect/>
        </a:stretch>
      </xdr:blipFill>
      <xdr:spPr>
        <a:xfrm>
          <a:off x="7486650" y="3857625"/>
          <a:ext cx="314325" cy="209550"/>
        </a:xfrm>
        <a:prstGeom prst="rect">
          <a:avLst/>
        </a:prstGeom>
        <a:solidFill>
          <a:srgbClr val="FFFFFF"/>
        </a:solidFill>
        <a:ln w="9525" cmpd="sng">
          <a:noFill/>
        </a:ln>
      </xdr:spPr>
    </xdr:pic>
    <xdr:clientData/>
  </xdr:twoCellAnchor>
  <xdr:twoCellAnchor editAs="oneCell">
    <xdr:from>
      <xdr:col>6</xdr:col>
      <xdr:colOff>161925</xdr:colOff>
      <xdr:row>17</xdr:row>
      <xdr:rowOff>38100</xdr:rowOff>
    </xdr:from>
    <xdr:to>
      <xdr:col>6</xdr:col>
      <xdr:colOff>476250</xdr:colOff>
      <xdr:row>17</xdr:row>
      <xdr:rowOff>238125</xdr:rowOff>
    </xdr:to>
    <xdr:pic>
      <xdr:nvPicPr>
        <xdr:cNvPr id="26" name="Imagen 27" descr="http://www.gifmania.com/Gif-Animados-Objetos/Imagenes-Material-de-Oficina/Graficos/Grafica-Lineal-81761.gif">
          <a:hlinkClick r:id="rId50"/>
        </xdr:cNvPr>
        <xdr:cNvPicPr preferRelativeResize="1">
          <a:picLocks noChangeAspect="1"/>
        </xdr:cNvPicPr>
      </xdr:nvPicPr>
      <xdr:blipFill>
        <a:blip r:embed="rId4"/>
        <a:stretch>
          <a:fillRect/>
        </a:stretch>
      </xdr:blipFill>
      <xdr:spPr>
        <a:xfrm>
          <a:off x="7486650" y="4105275"/>
          <a:ext cx="314325" cy="200025"/>
        </a:xfrm>
        <a:prstGeom prst="rect">
          <a:avLst/>
        </a:prstGeom>
        <a:solidFill>
          <a:srgbClr val="FFFFFF"/>
        </a:solidFill>
        <a:ln w="9525" cmpd="sng">
          <a:noFill/>
        </a:ln>
      </xdr:spPr>
    </xdr:pic>
    <xdr:clientData/>
  </xdr:twoCellAnchor>
  <xdr:twoCellAnchor editAs="oneCell">
    <xdr:from>
      <xdr:col>6</xdr:col>
      <xdr:colOff>161925</xdr:colOff>
      <xdr:row>17</xdr:row>
      <xdr:rowOff>28575</xdr:rowOff>
    </xdr:from>
    <xdr:to>
      <xdr:col>6</xdr:col>
      <xdr:colOff>476250</xdr:colOff>
      <xdr:row>17</xdr:row>
      <xdr:rowOff>238125</xdr:rowOff>
    </xdr:to>
    <xdr:pic>
      <xdr:nvPicPr>
        <xdr:cNvPr id="27" name="Imagen 28" descr="http://www.gifmania.com/Gif-Animados-Objetos/Imagenes-Material-de-Oficina/Graficos/Grafica-Lineal-81761.gif">
          <a:hlinkClick r:id="rId52"/>
        </xdr:cNvPr>
        <xdr:cNvPicPr preferRelativeResize="1">
          <a:picLocks noChangeAspect="1"/>
        </xdr:cNvPicPr>
      </xdr:nvPicPr>
      <xdr:blipFill>
        <a:blip r:embed="rId4"/>
        <a:stretch>
          <a:fillRect/>
        </a:stretch>
      </xdr:blipFill>
      <xdr:spPr>
        <a:xfrm>
          <a:off x="7486650" y="4095750"/>
          <a:ext cx="314325" cy="209550"/>
        </a:xfrm>
        <a:prstGeom prst="rect">
          <a:avLst/>
        </a:prstGeom>
        <a:solidFill>
          <a:srgbClr val="FFFFFF"/>
        </a:solidFill>
        <a:ln w="9525" cmpd="sng">
          <a:noFill/>
        </a:ln>
      </xdr:spPr>
    </xdr:pic>
    <xdr:clientData/>
  </xdr:twoCellAnchor>
  <xdr:twoCellAnchor editAs="oneCell">
    <xdr:from>
      <xdr:col>6</xdr:col>
      <xdr:colOff>161925</xdr:colOff>
      <xdr:row>17</xdr:row>
      <xdr:rowOff>28575</xdr:rowOff>
    </xdr:from>
    <xdr:to>
      <xdr:col>6</xdr:col>
      <xdr:colOff>476250</xdr:colOff>
      <xdr:row>17</xdr:row>
      <xdr:rowOff>238125</xdr:rowOff>
    </xdr:to>
    <xdr:pic>
      <xdr:nvPicPr>
        <xdr:cNvPr id="28" name="Imagen 29" descr="http://www.gifmania.com/Gif-Animados-Objetos/Imagenes-Material-de-Oficina/Graficos/Grafica-Lineal-81761.gif">
          <a:hlinkClick r:id="rId54"/>
        </xdr:cNvPr>
        <xdr:cNvPicPr preferRelativeResize="1">
          <a:picLocks noChangeAspect="1"/>
        </xdr:cNvPicPr>
      </xdr:nvPicPr>
      <xdr:blipFill>
        <a:blip r:embed="rId4"/>
        <a:stretch>
          <a:fillRect/>
        </a:stretch>
      </xdr:blipFill>
      <xdr:spPr>
        <a:xfrm>
          <a:off x="7486650" y="4095750"/>
          <a:ext cx="314325" cy="209550"/>
        </a:xfrm>
        <a:prstGeom prst="rect">
          <a:avLst/>
        </a:prstGeom>
        <a:solidFill>
          <a:srgbClr val="FFFFFF"/>
        </a:solidFill>
        <a:ln w="9525" cmpd="sng">
          <a:noFill/>
        </a:ln>
      </xdr:spPr>
    </xdr:pic>
    <xdr:clientData/>
  </xdr:twoCellAnchor>
  <xdr:twoCellAnchor editAs="oneCell">
    <xdr:from>
      <xdr:col>6</xdr:col>
      <xdr:colOff>171450</xdr:colOff>
      <xdr:row>6</xdr:row>
      <xdr:rowOff>28575</xdr:rowOff>
    </xdr:from>
    <xdr:to>
      <xdr:col>6</xdr:col>
      <xdr:colOff>485775</xdr:colOff>
      <xdr:row>6</xdr:row>
      <xdr:rowOff>238125</xdr:rowOff>
    </xdr:to>
    <xdr:pic>
      <xdr:nvPicPr>
        <xdr:cNvPr id="29" name="Imagen 3" descr="http://www.gifmania.com/Gif-Animados-Objetos/Imagenes-Material-de-Oficina/Graficos/Grafica-Lineal-81761.gif">
          <a:hlinkClick r:id="rId56"/>
        </xdr:cNvPr>
        <xdr:cNvPicPr preferRelativeResize="1">
          <a:picLocks noChangeAspect="1"/>
        </xdr:cNvPicPr>
      </xdr:nvPicPr>
      <xdr:blipFill>
        <a:blip r:embed="rId4"/>
        <a:stretch>
          <a:fillRect/>
        </a:stretch>
      </xdr:blipFill>
      <xdr:spPr>
        <a:xfrm>
          <a:off x="7496175" y="1447800"/>
          <a:ext cx="314325" cy="20955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609600</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19275" cy="466725"/>
        </a:xfrm>
        <a:prstGeom prst="rect">
          <a:avLst/>
        </a:prstGeom>
        <a:noFill/>
        <a:ln w="9525" cmpd="sng">
          <a:noFill/>
        </a:ln>
      </xdr:spPr>
    </xdr:pic>
    <xdr:clientData/>
  </xdr:twoCellAnchor>
  <xdr:twoCellAnchor>
    <xdr:from>
      <xdr:col>0</xdr:col>
      <xdr:colOff>0</xdr:colOff>
      <xdr:row>5</xdr:row>
      <xdr:rowOff>0</xdr:rowOff>
    </xdr:from>
    <xdr:to>
      <xdr:col>8</xdr:col>
      <xdr:colOff>19050</xdr:colOff>
      <xdr:row>22</xdr:row>
      <xdr:rowOff>352425</xdr:rowOff>
    </xdr:to>
    <xdr:graphicFrame>
      <xdr:nvGraphicFramePr>
        <xdr:cNvPr id="2" name="Gráfico 2"/>
        <xdr:cNvGraphicFramePr/>
      </xdr:nvGraphicFramePr>
      <xdr:xfrm>
        <a:off x="0" y="838200"/>
        <a:ext cx="13925550" cy="363855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xdr:row>
      <xdr:rowOff>142875</xdr:rowOff>
    </xdr:from>
    <xdr:to>
      <xdr:col>3</xdr:col>
      <xdr:colOff>28575</xdr:colOff>
      <xdr:row>4</xdr:row>
      <xdr:rowOff>28575</xdr:rowOff>
    </xdr:to>
    <xdr:sp>
      <xdr:nvSpPr>
        <xdr:cNvPr id="3" name="CuadroTexto 3">
          <a:hlinkClick r:id="rId5"/>
        </xdr:cNvPr>
        <xdr:cNvSpPr txBox="1">
          <a:spLocks noChangeArrowheads="1"/>
        </xdr:cNvSpPr>
      </xdr:nvSpPr>
      <xdr:spPr>
        <a:xfrm>
          <a:off x="1219200" y="523875"/>
          <a:ext cx="742950"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609600</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19275" cy="466725"/>
        </a:xfrm>
        <a:prstGeom prst="rect">
          <a:avLst/>
        </a:prstGeom>
        <a:noFill/>
        <a:ln w="9525" cmpd="sng">
          <a:noFill/>
        </a:ln>
      </xdr:spPr>
    </xdr:pic>
    <xdr:clientData/>
  </xdr:twoCellAnchor>
  <xdr:twoCellAnchor>
    <xdr:from>
      <xdr:col>0</xdr:col>
      <xdr:colOff>0</xdr:colOff>
      <xdr:row>5</xdr:row>
      <xdr:rowOff>0</xdr:rowOff>
    </xdr:from>
    <xdr:to>
      <xdr:col>10</xdr:col>
      <xdr:colOff>19050</xdr:colOff>
      <xdr:row>22</xdr:row>
      <xdr:rowOff>352425</xdr:rowOff>
    </xdr:to>
    <xdr:graphicFrame>
      <xdr:nvGraphicFramePr>
        <xdr:cNvPr id="2" name="Gráfico 2"/>
        <xdr:cNvGraphicFramePr/>
      </xdr:nvGraphicFramePr>
      <xdr:xfrm>
        <a:off x="0" y="838200"/>
        <a:ext cx="14601825" cy="363855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xdr:row>
      <xdr:rowOff>142875</xdr:rowOff>
    </xdr:from>
    <xdr:to>
      <xdr:col>5</xdr:col>
      <xdr:colOff>28575</xdr:colOff>
      <xdr:row>4</xdr:row>
      <xdr:rowOff>28575</xdr:rowOff>
    </xdr:to>
    <xdr:sp>
      <xdr:nvSpPr>
        <xdr:cNvPr id="3" name="CuadroTexto 3">
          <a:hlinkClick r:id="rId5"/>
        </xdr:cNvPr>
        <xdr:cNvSpPr txBox="1">
          <a:spLocks noChangeArrowheads="1"/>
        </xdr:cNvSpPr>
      </xdr:nvSpPr>
      <xdr:spPr>
        <a:xfrm>
          <a:off x="1219200" y="523875"/>
          <a:ext cx="2152650"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609600</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19275" cy="466725"/>
        </a:xfrm>
        <a:prstGeom prst="rect">
          <a:avLst/>
        </a:prstGeom>
        <a:noFill/>
        <a:ln w="9525" cmpd="sng">
          <a:noFill/>
        </a:ln>
      </xdr:spPr>
    </xdr:pic>
    <xdr:clientData/>
  </xdr:twoCellAnchor>
  <xdr:twoCellAnchor>
    <xdr:from>
      <xdr:col>0</xdr:col>
      <xdr:colOff>0</xdr:colOff>
      <xdr:row>4</xdr:row>
      <xdr:rowOff>47625</xdr:rowOff>
    </xdr:from>
    <xdr:to>
      <xdr:col>8</xdr:col>
      <xdr:colOff>19050</xdr:colOff>
      <xdr:row>22</xdr:row>
      <xdr:rowOff>323850</xdr:rowOff>
    </xdr:to>
    <xdr:graphicFrame>
      <xdr:nvGraphicFramePr>
        <xdr:cNvPr id="2" name="Gráfico 2"/>
        <xdr:cNvGraphicFramePr/>
      </xdr:nvGraphicFramePr>
      <xdr:xfrm>
        <a:off x="0" y="809625"/>
        <a:ext cx="13925550" cy="363855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xdr:row>
      <xdr:rowOff>142875</xdr:rowOff>
    </xdr:from>
    <xdr:to>
      <xdr:col>3</xdr:col>
      <xdr:colOff>161925</xdr:colOff>
      <xdr:row>4</xdr:row>
      <xdr:rowOff>28575</xdr:rowOff>
    </xdr:to>
    <xdr:sp>
      <xdr:nvSpPr>
        <xdr:cNvPr id="3" name="CuadroTexto 3">
          <a:hlinkClick r:id="rId5"/>
        </xdr:cNvPr>
        <xdr:cNvSpPr txBox="1">
          <a:spLocks noChangeArrowheads="1"/>
        </xdr:cNvSpPr>
      </xdr:nvSpPr>
      <xdr:spPr>
        <a:xfrm>
          <a:off x="1219200" y="523875"/>
          <a:ext cx="98107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542925</xdr:colOff>
      <xdr:row>2</xdr:row>
      <xdr:rowOff>161925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714500" cy="409575"/>
        </a:xfrm>
        <a:prstGeom prst="rect">
          <a:avLst/>
        </a:prstGeom>
        <a:noFill/>
        <a:ln w="9525" cmpd="sng">
          <a:noFill/>
        </a:ln>
      </xdr:spPr>
    </xdr:pic>
    <xdr:clientData/>
  </xdr:twoCellAnchor>
  <xdr:twoCellAnchor>
    <xdr:from>
      <xdr:col>0</xdr:col>
      <xdr:colOff>0</xdr:colOff>
      <xdr:row>5</xdr:row>
      <xdr:rowOff>0</xdr:rowOff>
    </xdr:from>
    <xdr:to>
      <xdr:col>6</xdr:col>
      <xdr:colOff>19050</xdr:colOff>
      <xdr:row>22</xdr:row>
      <xdr:rowOff>333375</xdr:rowOff>
    </xdr:to>
    <xdr:graphicFrame>
      <xdr:nvGraphicFramePr>
        <xdr:cNvPr id="2" name="Gráfico 2"/>
        <xdr:cNvGraphicFramePr/>
      </xdr:nvGraphicFramePr>
      <xdr:xfrm>
        <a:off x="0" y="838200"/>
        <a:ext cx="12553950" cy="3619500"/>
      </xdr:xfrm>
      <a:graphic>
        <a:graphicData uri="http://schemas.openxmlformats.org/drawingml/2006/chart">
          <c:chart xmlns:c="http://schemas.openxmlformats.org/drawingml/2006/chart" r:id="rId4"/>
        </a:graphicData>
      </a:graphic>
    </xdr:graphicFrame>
    <xdr:clientData/>
  </xdr:twoCellAnchor>
  <xdr:twoCellAnchor>
    <xdr:from>
      <xdr:col>1</xdr:col>
      <xdr:colOff>466725</xdr:colOff>
      <xdr:row>2</xdr:row>
      <xdr:rowOff>133350</xdr:rowOff>
    </xdr:from>
    <xdr:to>
      <xdr:col>3</xdr:col>
      <xdr:colOff>0</xdr:colOff>
      <xdr:row>4</xdr:row>
      <xdr:rowOff>19050</xdr:rowOff>
    </xdr:to>
    <xdr:sp>
      <xdr:nvSpPr>
        <xdr:cNvPr id="3" name="CuadroTexto 3">
          <a:hlinkClick r:id="rId5"/>
        </xdr:cNvPr>
        <xdr:cNvSpPr txBox="1">
          <a:spLocks noChangeArrowheads="1"/>
        </xdr:cNvSpPr>
      </xdr:nvSpPr>
      <xdr:spPr>
        <a:xfrm>
          <a:off x="1095375" y="514350"/>
          <a:ext cx="69532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95250</xdr:rowOff>
    </xdr:from>
    <xdr:to>
      <xdr:col>2</xdr:col>
      <xdr:colOff>266700</xdr:colOff>
      <xdr:row>2</xdr:row>
      <xdr:rowOff>161925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247650" y="95250"/>
          <a:ext cx="1695450" cy="447675"/>
        </a:xfrm>
        <a:prstGeom prst="rect">
          <a:avLst/>
        </a:prstGeom>
        <a:noFill/>
        <a:ln w="9525" cmpd="sng">
          <a:noFill/>
        </a:ln>
      </xdr:spPr>
    </xdr:pic>
    <xdr:clientData/>
  </xdr:twoCellAnchor>
  <xdr:twoCellAnchor>
    <xdr:from>
      <xdr:col>0</xdr:col>
      <xdr:colOff>95250</xdr:colOff>
      <xdr:row>5</xdr:row>
      <xdr:rowOff>0</xdr:rowOff>
    </xdr:from>
    <xdr:to>
      <xdr:col>8</xdr:col>
      <xdr:colOff>114300</xdr:colOff>
      <xdr:row>23</xdr:row>
      <xdr:rowOff>0</xdr:rowOff>
    </xdr:to>
    <xdr:graphicFrame>
      <xdr:nvGraphicFramePr>
        <xdr:cNvPr id="2" name="Gráfico 2"/>
        <xdr:cNvGraphicFramePr/>
      </xdr:nvGraphicFramePr>
      <xdr:xfrm>
        <a:off x="95250" y="838200"/>
        <a:ext cx="17887950" cy="3619500"/>
      </xdr:xfrm>
      <a:graphic>
        <a:graphicData uri="http://schemas.openxmlformats.org/drawingml/2006/chart">
          <c:chart xmlns:c="http://schemas.openxmlformats.org/drawingml/2006/chart" r:id="rId4"/>
        </a:graphicData>
      </a:graphic>
    </xdr:graphicFrame>
    <xdr:clientData/>
  </xdr:twoCellAnchor>
  <xdr:oneCellAnchor>
    <xdr:from>
      <xdr:col>2</xdr:col>
      <xdr:colOff>161925</xdr:colOff>
      <xdr:row>26</xdr:row>
      <xdr:rowOff>219075</xdr:rowOff>
    </xdr:from>
    <xdr:ext cx="1409700" cy="409575"/>
    <xdr:sp>
      <xdr:nvSpPr>
        <xdr:cNvPr id="3" name="CuadroTexto 4"/>
        <xdr:cNvSpPr txBox="1">
          <a:spLocks noChangeArrowheads="1"/>
        </xdr:cNvSpPr>
      </xdr:nvSpPr>
      <xdr:spPr>
        <a:xfrm rot="19622199">
          <a:off x="1838325" y="5934075"/>
          <a:ext cx="1409700" cy="40957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Calibri"/>
              <a:ea typeface="Calibri"/>
              <a:cs typeface="Calibri"/>
            </a:rPr>
            <a:t>SEMESTRAL</a:t>
          </a:r>
        </a:p>
      </xdr:txBody>
    </xdr:sp>
    <xdr:clientData/>
  </xdr:oneCellAnchor>
  <xdr:twoCellAnchor>
    <xdr:from>
      <xdr:col>2</xdr:col>
      <xdr:colOff>133350</xdr:colOff>
      <xdr:row>2</xdr:row>
      <xdr:rowOff>95250</xdr:rowOff>
    </xdr:from>
    <xdr:to>
      <xdr:col>3</xdr:col>
      <xdr:colOff>66675</xdr:colOff>
      <xdr:row>3</xdr:row>
      <xdr:rowOff>171450</xdr:rowOff>
    </xdr:to>
    <xdr:sp>
      <xdr:nvSpPr>
        <xdr:cNvPr id="4" name="CuadroTexto 5">
          <a:hlinkClick r:id="rId5"/>
        </xdr:cNvPr>
        <xdr:cNvSpPr txBox="1">
          <a:spLocks noChangeArrowheads="1"/>
        </xdr:cNvSpPr>
      </xdr:nvSpPr>
      <xdr:spPr>
        <a:xfrm>
          <a:off x="1809750" y="476250"/>
          <a:ext cx="1009650"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twoCellAnchor editAs="oneCell">
    <xdr:from>
      <xdr:col>6</xdr:col>
      <xdr:colOff>2295525</xdr:colOff>
      <xdr:row>54</xdr:row>
      <xdr:rowOff>66675</xdr:rowOff>
    </xdr:from>
    <xdr:to>
      <xdr:col>6</xdr:col>
      <xdr:colOff>5953125</xdr:colOff>
      <xdr:row>54</xdr:row>
      <xdr:rowOff>1257300</xdr:rowOff>
    </xdr:to>
    <xdr:pic>
      <xdr:nvPicPr>
        <xdr:cNvPr id="5" name="Imagen 3"/>
        <xdr:cNvPicPr preferRelativeResize="1">
          <a:picLocks noChangeAspect="1"/>
        </xdr:cNvPicPr>
      </xdr:nvPicPr>
      <xdr:blipFill>
        <a:blip r:embed="rId6"/>
        <a:stretch>
          <a:fillRect/>
        </a:stretch>
      </xdr:blipFill>
      <xdr:spPr>
        <a:xfrm>
          <a:off x="7048500" y="13782675"/>
          <a:ext cx="365760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400050</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19275" cy="466725"/>
        </a:xfrm>
        <a:prstGeom prst="rect">
          <a:avLst/>
        </a:prstGeom>
        <a:noFill/>
        <a:ln w="9525" cmpd="sng">
          <a:noFill/>
        </a:ln>
      </xdr:spPr>
    </xdr:pic>
    <xdr:clientData/>
  </xdr:twoCellAnchor>
  <xdr:twoCellAnchor>
    <xdr:from>
      <xdr:col>0</xdr:col>
      <xdr:colOff>0</xdr:colOff>
      <xdr:row>5</xdr:row>
      <xdr:rowOff>0</xdr:rowOff>
    </xdr:from>
    <xdr:to>
      <xdr:col>8</xdr:col>
      <xdr:colOff>19050</xdr:colOff>
      <xdr:row>22</xdr:row>
      <xdr:rowOff>352425</xdr:rowOff>
    </xdr:to>
    <xdr:graphicFrame>
      <xdr:nvGraphicFramePr>
        <xdr:cNvPr id="2" name="Gráfico 2"/>
        <xdr:cNvGraphicFramePr/>
      </xdr:nvGraphicFramePr>
      <xdr:xfrm>
        <a:off x="0" y="838200"/>
        <a:ext cx="14154150" cy="363855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xdr:row>
      <xdr:rowOff>142875</xdr:rowOff>
    </xdr:from>
    <xdr:to>
      <xdr:col>3</xdr:col>
      <xdr:colOff>85725</xdr:colOff>
      <xdr:row>4</xdr:row>
      <xdr:rowOff>28575</xdr:rowOff>
    </xdr:to>
    <xdr:sp>
      <xdr:nvSpPr>
        <xdr:cNvPr id="3" name="CuadroTexto 3">
          <a:hlinkClick r:id="rId5"/>
        </xdr:cNvPr>
        <xdr:cNvSpPr txBox="1">
          <a:spLocks noChangeArrowheads="1"/>
        </xdr:cNvSpPr>
      </xdr:nvSpPr>
      <xdr:spPr>
        <a:xfrm>
          <a:off x="1219200" y="523875"/>
          <a:ext cx="96202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581025</xdr:colOff>
      <xdr:row>3</xdr:row>
      <xdr:rowOff>19050</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790700" cy="457200"/>
        </a:xfrm>
        <a:prstGeom prst="rect">
          <a:avLst/>
        </a:prstGeom>
        <a:noFill/>
        <a:ln w="9525" cmpd="sng">
          <a:noFill/>
        </a:ln>
      </xdr:spPr>
    </xdr:pic>
    <xdr:clientData/>
  </xdr:twoCellAnchor>
  <xdr:twoCellAnchor>
    <xdr:from>
      <xdr:col>0</xdr:col>
      <xdr:colOff>0</xdr:colOff>
      <xdr:row>5</xdr:row>
      <xdr:rowOff>0</xdr:rowOff>
    </xdr:from>
    <xdr:to>
      <xdr:col>8</xdr:col>
      <xdr:colOff>19050</xdr:colOff>
      <xdr:row>22</xdr:row>
      <xdr:rowOff>342900</xdr:rowOff>
    </xdr:to>
    <xdr:graphicFrame>
      <xdr:nvGraphicFramePr>
        <xdr:cNvPr id="2" name="Gráfico 2"/>
        <xdr:cNvGraphicFramePr/>
      </xdr:nvGraphicFramePr>
      <xdr:xfrm>
        <a:off x="0" y="838200"/>
        <a:ext cx="13963650" cy="3629025"/>
      </xdr:xfrm>
      <a:graphic>
        <a:graphicData uri="http://schemas.openxmlformats.org/drawingml/2006/chart">
          <c:chart xmlns:c="http://schemas.openxmlformats.org/drawingml/2006/chart" r:id="rId4"/>
        </a:graphicData>
      </a:graphic>
    </xdr:graphicFrame>
    <xdr:clientData/>
  </xdr:twoCellAnchor>
  <xdr:twoCellAnchor>
    <xdr:from>
      <xdr:col>1</xdr:col>
      <xdr:colOff>571500</xdr:colOff>
      <xdr:row>2</xdr:row>
      <xdr:rowOff>123825</xdr:rowOff>
    </xdr:from>
    <xdr:to>
      <xdr:col>3</xdr:col>
      <xdr:colOff>104775</xdr:colOff>
      <xdr:row>4</xdr:row>
      <xdr:rowOff>9525</xdr:rowOff>
    </xdr:to>
    <xdr:sp>
      <xdr:nvSpPr>
        <xdr:cNvPr id="3" name="CuadroTexto 3">
          <a:hlinkClick r:id="rId5"/>
        </xdr:cNvPr>
        <xdr:cNvSpPr txBox="1">
          <a:spLocks noChangeArrowheads="1"/>
        </xdr:cNvSpPr>
      </xdr:nvSpPr>
      <xdr:spPr>
        <a:xfrm>
          <a:off x="1200150" y="504825"/>
          <a:ext cx="79057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533400</xdr:colOff>
      <xdr:row>3</xdr:row>
      <xdr:rowOff>19050</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790700" cy="457200"/>
        </a:xfrm>
        <a:prstGeom prst="rect">
          <a:avLst/>
        </a:prstGeom>
        <a:noFill/>
        <a:ln w="9525" cmpd="sng">
          <a:noFill/>
        </a:ln>
      </xdr:spPr>
    </xdr:pic>
    <xdr:clientData/>
  </xdr:twoCellAnchor>
  <xdr:twoCellAnchor>
    <xdr:from>
      <xdr:col>0</xdr:col>
      <xdr:colOff>0</xdr:colOff>
      <xdr:row>5</xdr:row>
      <xdr:rowOff>0</xdr:rowOff>
    </xdr:from>
    <xdr:to>
      <xdr:col>9</xdr:col>
      <xdr:colOff>19050</xdr:colOff>
      <xdr:row>22</xdr:row>
      <xdr:rowOff>314325</xdr:rowOff>
    </xdr:to>
    <xdr:graphicFrame>
      <xdr:nvGraphicFramePr>
        <xdr:cNvPr id="2" name="Gráfico 2"/>
        <xdr:cNvGraphicFramePr/>
      </xdr:nvGraphicFramePr>
      <xdr:xfrm>
        <a:off x="0" y="838200"/>
        <a:ext cx="13954125" cy="3600450"/>
      </xdr:xfrm>
      <a:graphic>
        <a:graphicData uri="http://schemas.openxmlformats.org/drawingml/2006/chart">
          <c:chart xmlns:c="http://schemas.openxmlformats.org/drawingml/2006/chart" r:id="rId4"/>
        </a:graphicData>
      </a:graphic>
    </xdr:graphicFrame>
    <xdr:clientData/>
  </xdr:twoCellAnchor>
  <xdr:twoCellAnchor>
    <xdr:from>
      <xdr:col>1</xdr:col>
      <xdr:colOff>571500</xdr:colOff>
      <xdr:row>2</xdr:row>
      <xdr:rowOff>123825</xdr:rowOff>
    </xdr:from>
    <xdr:to>
      <xdr:col>3</xdr:col>
      <xdr:colOff>9525</xdr:colOff>
      <xdr:row>4</xdr:row>
      <xdr:rowOff>9525</xdr:rowOff>
    </xdr:to>
    <xdr:sp>
      <xdr:nvSpPr>
        <xdr:cNvPr id="3" name="CuadroTexto 3">
          <a:hlinkClick r:id="rId5"/>
        </xdr:cNvPr>
        <xdr:cNvSpPr txBox="1">
          <a:spLocks noChangeArrowheads="1"/>
        </xdr:cNvSpPr>
      </xdr:nvSpPr>
      <xdr:spPr>
        <a:xfrm>
          <a:off x="1200150" y="504825"/>
          <a:ext cx="857250"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542925</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00225" cy="466725"/>
        </a:xfrm>
        <a:prstGeom prst="rect">
          <a:avLst/>
        </a:prstGeom>
        <a:noFill/>
        <a:ln w="9525" cmpd="sng">
          <a:noFill/>
        </a:ln>
      </xdr:spPr>
    </xdr:pic>
    <xdr:clientData/>
  </xdr:twoCellAnchor>
  <xdr:twoCellAnchor>
    <xdr:from>
      <xdr:col>0</xdr:col>
      <xdr:colOff>0</xdr:colOff>
      <xdr:row>5</xdr:row>
      <xdr:rowOff>0</xdr:rowOff>
    </xdr:from>
    <xdr:to>
      <xdr:col>8</xdr:col>
      <xdr:colOff>19050</xdr:colOff>
      <xdr:row>22</xdr:row>
      <xdr:rowOff>342900</xdr:rowOff>
    </xdr:to>
    <xdr:graphicFrame>
      <xdr:nvGraphicFramePr>
        <xdr:cNvPr id="2" name="Gráfico 2"/>
        <xdr:cNvGraphicFramePr/>
      </xdr:nvGraphicFramePr>
      <xdr:xfrm>
        <a:off x="0" y="838200"/>
        <a:ext cx="14220825" cy="3629025"/>
      </xdr:xfrm>
      <a:graphic>
        <a:graphicData uri="http://schemas.openxmlformats.org/drawingml/2006/chart">
          <c:chart xmlns:c="http://schemas.openxmlformats.org/drawingml/2006/chart" r:id="rId4"/>
        </a:graphicData>
      </a:graphic>
    </xdr:graphicFrame>
    <xdr:clientData/>
  </xdr:twoCellAnchor>
  <xdr:twoCellAnchor>
    <xdr:from>
      <xdr:col>1</xdr:col>
      <xdr:colOff>581025</xdr:colOff>
      <xdr:row>2</xdr:row>
      <xdr:rowOff>123825</xdr:rowOff>
    </xdr:from>
    <xdr:to>
      <xdr:col>3</xdr:col>
      <xdr:colOff>19050</xdr:colOff>
      <xdr:row>4</xdr:row>
      <xdr:rowOff>9525</xdr:rowOff>
    </xdr:to>
    <xdr:sp>
      <xdr:nvSpPr>
        <xdr:cNvPr id="3" name="CuadroTexto 3">
          <a:hlinkClick r:id="rId5"/>
        </xdr:cNvPr>
        <xdr:cNvSpPr txBox="1">
          <a:spLocks noChangeArrowheads="1"/>
        </xdr:cNvSpPr>
      </xdr:nvSpPr>
      <xdr:spPr>
        <a:xfrm>
          <a:off x="1209675" y="504825"/>
          <a:ext cx="1009650"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590550</xdr:colOff>
      <xdr:row>3</xdr:row>
      <xdr:rowOff>9525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00225" cy="447675"/>
        </a:xfrm>
        <a:prstGeom prst="rect">
          <a:avLst/>
        </a:prstGeom>
        <a:noFill/>
        <a:ln w="9525" cmpd="sng">
          <a:noFill/>
        </a:ln>
      </xdr:spPr>
    </xdr:pic>
    <xdr:clientData/>
  </xdr:twoCellAnchor>
  <xdr:twoCellAnchor>
    <xdr:from>
      <xdr:col>0</xdr:col>
      <xdr:colOff>0</xdr:colOff>
      <xdr:row>5</xdr:row>
      <xdr:rowOff>0</xdr:rowOff>
    </xdr:from>
    <xdr:to>
      <xdr:col>6</xdr:col>
      <xdr:colOff>19050</xdr:colOff>
      <xdr:row>22</xdr:row>
      <xdr:rowOff>333375</xdr:rowOff>
    </xdr:to>
    <xdr:graphicFrame>
      <xdr:nvGraphicFramePr>
        <xdr:cNvPr id="2" name="Gráfico 2"/>
        <xdr:cNvGraphicFramePr/>
      </xdr:nvGraphicFramePr>
      <xdr:xfrm>
        <a:off x="0" y="838200"/>
        <a:ext cx="13973175" cy="3619500"/>
      </xdr:xfrm>
      <a:graphic>
        <a:graphicData uri="http://schemas.openxmlformats.org/drawingml/2006/chart">
          <c:chart xmlns:c="http://schemas.openxmlformats.org/drawingml/2006/chart" r:id="rId4"/>
        </a:graphicData>
      </a:graphic>
    </xdr:graphicFrame>
    <xdr:clientData/>
  </xdr:twoCellAnchor>
  <xdr:twoCellAnchor>
    <xdr:from>
      <xdr:col>1</xdr:col>
      <xdr:colOff>581025</xdr:colOff>
      <xdr:row>2</xdr:row>
      <xdr:rowOff>133350</xdr:rowOff>
    </xdr:from>
    <xdr:to>
      <xdr:col>3</xdr:col>
      <xdr:colOff>152400</xdr:colOff>
      <xdr:row>4</xdr:row>
      <xdr:rowOff>19050</xdr:rowOff>
    </xdr:to>
    <xdr:sp>
      <xdr:nvSpPr>
        <xdr:cNvPr id="3" name="CuadroTexto 3">
          <a:hlinkClick r:id="rId5"/>
        </xdr:cNvPr>
        <xdr:cNvSpPr txBox="1">
          <a:spLocks noChangeArrowheads="1"/>
        </xdr:cNvSpPr>
      </xdr:nvSpPr>
      <xdr:spPr>
        <a:xfrm>
          <a:off x="1209675" y="514350"/>
          <a:ext cx="82867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609600</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19275" cy="466725"/>
        </a:xfrm>
        <a:prstGeom prst="rect">
          <a:avLst/>
        </a:prstGeom>
        <a:noFill/>
        <a:ln w="9525" cmpd="sng">
          <a:noFill/>
        </a:ln>
      </xdr:spPr>
    </xdr:pic>
    <xdr:clientData/>
  </xdr:twoCellAnchor>
  <xdr:twoCellAnchor>
    <xdr:from>
      <xdr:col>0</xdr:col>
      <xdr:colOff>0</xdr:colOff>
      <xdr:row>4</xdr:row>
      <xdr:rowOff>28575</xdr:rowOff>
    </xdr:from>
    <xdr:to>
      <xdr:col>10</xdr:col>
      <xdr:colOff>19050</xdr:colOff>
      <xdr:row>22</xdr:row>
      <xdr:rowOff>257175</xdr:rowOff>
    </xdr:to>
    <xdr:graphicFrame>
      <xdr:nvGraphicFramePr>
        <xdr:cNvPr id="2" name="Gráfico 2"/>
        <xdr:cNvGraphicFramePr/>
      </xdr:nvGraphicFramePr>
      <xdr:xfrm>
        <a:off x="0" y="790575"/>
        <a:ext cx="13906500" cy="3590925"/>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xdr:row>
      <xdr:rowOff>142875</xdr:rowOff>
    </xdr:from>
    <xdr:to>
      <xdr:col>5</xdr:col>
      <xdr:colOff>28575</xdr:colOff>
      <xdr:row>4</xdr:row>
      <xdr:rowOff>28575</xdr:rowOff>
    </xdr:to>
    <xdr:sp>
      <xdr:nvSpPr>
        <xdr:cNvPr id="3" name="CuadroTexto 3">
          <a:hlinkClick r:id="rId5"/>
        </xdr:cNvPr>
        <xdr:cNvSpPr txBox="1">
          <a:spLocks noChangeArrowheads="1"/>
        </xdr:cNvSpPr>
      </xdr:nvSpPr>
      <xdr:spPr>
        <a:xfrm>
          <a:off x="1219200" y="523875"/>
          <a:ext cx="260032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2</xdr:col>
      <xdr:colOff>609600</xdr:colOff>
      <xdr:row>3</xdr:row>
      <xdr:rowOff>28575</xdr:rowOff>
    </xdr:to>
    <xdr:pic>
      <xdr:nvPicPr>
        <xdr:cNvPr id="1" name="Imagen 1">
          <a:hlinkClick r:id="rId3"/>
        </xdr:cNvPr>
        <xdr:cNvPicPr preferRelativeResize="1">
          <a:picLocks noChangeAspect="1"/>
        </xdr:cNvPicPr>
      </xdr:nvPicPr>
      <xdr:blipFill>
        <a:blip r:embed="rId1"/>
        <a:srcRect l="35426" t="26286" r="49690" b="66911"/>
        <a:stretch>
          <a:fillRect/>
        </a:stretch>
      </xdr:blipFill>
      <xdr:spPr>
        <a:xfrm>
          <a:off x="47625" y="133350"/>
          <a:ext cx="1819275" cy="466725"/>
        </a:xfrm>
        <a:prstGeom prst="rect">
          <a:avLst/>
        </a:prstGeom>
        <a:noFill/>
        <a:ln w="9525" cmpd="sng">
          <a:noFill/>
        </a:ln>
      </xdr:spPr>
    </xdr:pic>
    <xdr:clientData/>
  </xdr:twoCellAnchor>
  <xdr:twoCellAnchor>
    <xdr:from>
      <xdr:col>0</xdr:col>
      <xdr:colOff>0</xdr:colOff>
      <xdr:row>5</xdr:row>
      <xdr:rowOff>0</xdr:rowOff>
    </xdr:from>
    <xdr:to>
      <xdr:col>8</xdr:col>
      <xdr:colOff>19050</xdr:colOff>
      <xdr:row>22</xdr:row>
      <xdr:rowOff>352425</xdr:rowOff>
    </xdr:to>
    <xdr:graphicFrame>
      <xdr:nvGraphicFramePr>
        <xdr:cNvPr id="2" name="Gráfico 2"/>
        <xdr:cNvGraphicFramePr/>
      </xdr:nvGraphicFramePr>
      <xdr:xfrm>
        <a:off x="0" y="838200"/>
        <a:ext cx="13944600" cy="3638550"/>
      </xdr:xfrm>
      <a:graphic>
        <a:graphicData uri="http://schemas.openxmlformats.org/drawingml/2006/chart">
          <c:chart xmlns:c="http://schemas.openxmlformats.org/drawingml/2006/chart" r:id="rId4"/>
        </a:graphicData>
      </a:graphic>
    </xdr:graphicFrame>
    <xdr:clientData/>
  </xdr:twoCellAnchor>
  <xdr:twoCellAnchor>
    <xdr:from>
      <xdr:col>1</xdr:col>
      <xdr:colOff>590550</xdr:colOff>
      <xdr:row>2</xdr:row>
      <xdr:rowOff>142875</xdr:rowOff>
    </xdr:from>
    <xdr:to>
      <xdr:col>3</xdr:col>
      <xdr:colOff>85725</xdr:colOff>
      <xdr:row>4</xdr:row>
      <xdr:rowOff>28575</xdr:rowOff>
    </xdr:to>
    <xdr:sp>
      <xdr:nvSpPr>
        <xdr:cNvPr id="3" name="CuadroTexto 3">
          <a:hlinkClick r:id="rId5"/>
        </xdr:cNvPr>
        <xdr:cNvSpPr txBox="1">
          <a:spLocks noChangeArrowheads="1"/>
        </xdr:cNvSpPr>
      </xdr:nvSpPr>
      <xdr:spPr>
        <a:xfrm>
          <a:off x="1219200" y="523875"/>
          <a:ext cx="752475" cy="266700"/>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Regresar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K18"/>
  <sheetViews>
    <sheetView showGridLines="0" zoomScale="90" zoomScaleNormal="90" zoomScalePageLayoutView="0" workbookViewId="0" topLeftCell="A1">
      <selection activeCell="H13" sqref="H13"/>
    </sheetView>
  </sheetViews>
  <sheetFormatPr defaultColWidth="11.421875" defaultRowHeight="15"/>
  <cols>
    <col min="1" max="1" width="32.140625" style="0" customWidth="1"/>
    <col min="2" max="2" width="6.140625" style="0" customWidth="1"/>
    <col min="3" max="3" width="8.00390625" style="0" customWidth="1"/>
    <col min="4" max="4" width="36.28125" style="0" customWidth="1"/>
    <col min="5" max="5" width="8.28125" style="0" customWidth="1"/>
    <col min="6" max="6" width="19.00390625" style="0" customWidth="1"/>
    <col min="7" max="7" width="10.421875" style="0" customWidth="1"/>
    <col min="8" max="8" width="7.421875" style="0" customWidth="1"/>
    <col min="9" max="9" width="7.140625" style="0" customWidth="1"/>
    <col min="10" max="10" width="26.57421875" style="0" customWidth="1"/>
    <col min="11" max="11" width="47.00390625" style="0" customWidth="1"/>
  </cols>
  <sheetData>
    <row r="1" spans="1:11" ht="15" customHeight="1">
      <c r="A1" s="71"/>
      <c r="B1" s="76" t="s">
        <v>0</v>
      </c>
      <c r="C1" s="77"/>
      <c r="D1" s="77"/>
      <c r="E1" s="77"/>
      <c r="F1" s="77"/>
      <c r="G1" s="77"/>
      <c r="H1" s="77"/>
      <c r="I1" s="77"/>
      <c r="J1" s="77"/>
      <c r="K1" s="77"/>
    </row>
    <row r="2" spans="1:11" ht="15" customHeight="1">
      <c r="A2" s="71"/>
      <c r="B2" s="76"/>
      <c r="C2" s="77"/>
      <c r="D2" s="77"/>
      <c r="E2" s="77"/>
      <c r="F2" s="77"/>
      <c r="G2" s="77"/>
      <c r="H2" s="77"/>
      <c r="I2" s="77"/>
      <c r="J2" s="77"/>
      <c r="K2" s="77"/>
    </row>
    <row r="3" spans="1:11" ht="15" customHeight="1">
      <c r="A3" s="71"/>
      <c r="B3" s="76"/>
      <c r="C3" s="77"/>
      <c r="D3" s="77"/>
      <c r="E3" s="77"/>
      <c r="F3" s="77"/>
      <c r="G3" s="77"/>
      <c r="H3" s="77"/>
      <c r="I3" s="77"/>
      <c r="J3" s="77"/>
      <c r="K3" s="77"/>
    </row>
    <row r="4" spans="1:11" ht="15" customHeight="1">
      <c r="A4" s="71"/>
      <c r="B4" s="76"/>
      <c r="C4" s="77"/>
      <c r="D4" s="77"/>
      <c r="E4" s="77"/>
      <c r="F4" s="77"/>
      <c r="G4" s="77"/>
      <c r="H4" s="77"/>
      <c r="I4" s="77"/>
      <c r="J4" s="77"/>
      <c r="K4" s="77"/>
    </row>
    <row r="5" ht="8.25" customHeight="1"/>
    <row r="6" spans="2:8" ht="43.5" customHeight="1">
      <c r="B6" s="5"/>
      <c r="C6" s="73" t="s">
        <v>1</v>
      </c>
      <c r="D6" s="74"/>
      <c r="E6" s="74"/>
      <c r="F6" s="74"/>
      <c r="G6" s="75"/>
      <c r="H6" s="9"/>
    </row>
    <row r="7" spans="1:8" ht="18.75" customHeight="1">
      <c r="A7" s="65"/>
      <c r="B7" s="11">
        <v>1</v>
      </c>
      <c r="C7" s="72" t="s">
        <v>2</v>
      </c>
      <c r="D7" s="72"/>
      <c r="E7" s="72"/>
      <c r="F7" s="72"/>
      <c r="G7" s="16"/>
      <c r="H7" s="10" t="s">
        <v>3</v>
      </c>
    </row>
    <row r="8" spans="1:8" ht="18.75" customHeight="1">
      <c r="A8" s="65"/>
      <c r="B8" s="12">
        <v>2</v>
      </c>
      <c r="C8" s="72" t="s">
        <v>4</v>
      </c>
      <c r="D8" s="72"/>
      <c r="E8" s="72"/>
      <c r="F8" s="72"/>
      <c r="G8" s="16"/>
      <c r="H8" s="10" t="s">
        <v>3</v>
      </c>
    </row>
    <row r="9" spans="1:8" ht="18.75" customHeight="1">
      <c r="A9" s="65"/>
      <c r="B9" s="11">
        <v>3</v>
      </c>
      <c r="C9" s="72" t="s">
        <v>5</v>
      </c>
      <c r="D9" s="72"/>
      <c r="E9" s="72"/>
      <c r="F9" s="72"/>
      <c r="G9" s="16"/>
      <c r="H9" s="10" t="s">
        <v>3</v>
      </c>
    </row>
    <row r="10" spans="1:11" ht="21">
      <c r="A10" s="65"/>
      <c r="B10" s="12">
        <v>4</v>
      </c>
      <c r="C10" s="68" t="s">
        <v>6</v>
      </c>
      <c r="D10" s="69"/>
      <c r="E10" s="69"/>
      <c r="F10" s="70"/>
      <c r="G10" s="16"/>
      <c r="H10" s="10" t="s">
        <v>3</v>
      </c>
      <c r="I10" s="7"/>
      <c r="J10" s="18" t="s">
        <v>7</v>
      </c>
      <c r="K10" s="18"/>
    </row>
    <row r="11" spans="1:11" ht="18.75" customHeight="1">
      <c r="A11" s="65"/>
      <c r="B11" s="11">
        <v>5</v>
      </c>
      <c r="C11" s="68" t="s">
        <v>8</v>
      </c>
      <c r="D11" s="69"/>
      <c r="E11" s="69"/>
      <c r="F11" s="70"/>
      <c r="G11" s="16"/>
      <c r="H11" s="10" t="s">
        <v>3</v>
      </c>
      <c r="I11" s="8"/>
      <c r="J11" s="18" t="s">
        <v>9</v>
      </c>
      <c r="K11" s="18"/>
    </row>
    <row r="12" spans="1:11" ht="18.75" customHeight="1">
      <c r="A12" s="65"/>
      <c r="B12" s="12">
        <v>6</v>
      </c>
      <c r="C12" s="68" t="s">
        <v>10</v>
      </c>
      <c r="D12" s="69"/>
      <c r="E12" s="69"/>
      <c r="F12" s="70"/>
      <c r="G12" s="7"/>
      <c r="H12" s="10" t="s">
        <v>3</v>
      </c>
      <c r="I12" s="6"/>
      <c r="J12" s="18" t="s">
        <v>11</v>
      </c>
      <c r="K12" s="18"/>
    </row>
    <row r="13" spans="1:11" ht="18.75" customHeight="1">
      <c r="A13" s="65"/>
      <c r="B13" s="11">
        <v>7</v>
      </c>
      <c r="C13" s="68" t="s">
        <v>12</v>
      </c>
      <c r="D13" s="69"/>
      <c r="E13" s="69"/>
      <c r="F13" s="70"/>
      <c r="G13" s="7"/>
      <c r="H13" s="10" t="s">
        <v>3</v>
      </c>
      <c r="I13" s="3"/>
      <c r="J13" s="18" t="s">
        <v>13</v>
      </c>
      <c r="K13" s="18"/>
    </row>
    <row r="14" spans="1:8" ht="18.75" customHeight="1">
      <c r="A14" s="65"/>
      <c r="B14" s="12">
        <v>8</v>
      </c>
      <c r="C14" s="68" t="s">
        <v>14</v>
      </c>
      <c r="D14" s="69"/>
      <c r="E14" s="69"/>
      <c r="F14" s="70"/>
      <c r="G14" s="8"/>
      <c r="H14" s="10" t="s">
        <v>3</v>
      </c>
    </row>
    <row r="15" spans="2:8" ht="18.75" customHeight="1">
      <c r="B15" s="11">
        <v>9</v>
      </c>
      <c r="C15" s="68" t="s">
        <v>15</v>
      </c>
      <c r="D15" s="69"/>
      <c r="E15" s="69"/>
      <c r="F15" s="70"/>
      <c r="G15" s="7"/>
      <c r="H15" s="10" t="s">
        <v>3</v>
      </c>
    </row>
    <row r="16" spans="2:8" ht="18.75" customHeight="1">
      <c r="B16" s="12">
        <v>10</v>
      </c>
      <c r="C16" s="68" t="s">
        <v>16</v>
      </c>
      <c r="D16" s="69"/>
      <c r="E16" s="69"/>
      <c r="F16" s="70"/>
      <c r="G16" s="6"/>
      <c r="H16" s="10" t="s">
        <v>3</v>
      </c>
    </row>
    <row r="17" spans="2:8" ht="18.75" customHeight="1">
      <c r="B17" s="11">
        <v>11</v>
      </c>
      <c r="C17" s="68" t="s">
        <v>17</v>
      </c>
      <c r="D17" s="69"/>
      <c r="E17" s="69"/>
      <c r="F17" s="70"/>
      <c r="G17" s="7"/>
      <c r="H17" s="10" t="s">
        <v>3</v>
      </c>
    </row>
    <row r="18" spans="2:8" ht="18.75" customHeight="1">
      <c r="B18" s="12">
        <v>12</v>
      </c>
      <c r="C18" s="68" t="s">
        <v>18</v>
      </c>
      <c r="D18" s="69"/>
      <c r="E18" s="69"/>
      <c r="F18" s="70"/>
      <c r="G18" s="8"/>
      <c r="H18" s="10" t="s">
        <v>3</v>
      </c>
    </row>
    <row r="19" ht="18" customHeight="1"/>
  </sheetData>
  <sheetProtection/>
  <mergeCells count="15">
    <mergeCell ref="C10:F10"/>
    <mergeCell ref="A1:A4"/>
    <mergeCell ref="C7:F7"/>
    <mergeCell ref="C8:F8"/>
    <mergeCell ref="C9:F9"/>
    <mergeCell ref="C6:G6"/>
    <mergeCell ref="B1:K4"/>
    <mergeCell ref="C18:F18"/>
    <mergeCell ref="C11:F11"/>
    <mergeCell ref="C12:F12"/>
    <mergeCell ref="C13:F13"/>
    <mergeCell ref="C14:F14"/>
    <mergeCell ref="C15:F15"/>
    <mergeCell ref="C16:F16"/>
    <mergeCell ref="C17:F17"/>
  </mergeCells>
  <hyperlinks>
    <hyperlink ref="H7" location="'5.1'!A1" display="Ver"/>
    <hyperlink ref="H8:H19" location="'5.1'!A1" display="Ver"/>
    <hyperlink ref="H8" location="'5.2'!A1" display="Ver"/>
    <hyperlink ref="H9" location="'5.3'!A1" display="Ver"/>
    <hyperlink ref="H10" location="'5.4'!A1" display="Ver"/>
    <hyperlink ref="H11" location="'5.5'!A1" display="Ver"/>
    <hyperlink ref="H12" location="'5.6'!A1" display="Ver"/>
    <hyperlink ref="H13" location="'5.7'!A1" display="Ver"/>
    <hyperlink ref="H14" location="'5.8'!A1" display="Ver"/>
    <hyperlink ref="H15" location="'5.9'!A1" display="Ver"/>
    <hyperlink ref="H16" location="'5.10'!A1" display="Ver"/>
    <hyperlink ref="H17" location="'5.11'!A1" display="Ver"/>
    <hyperlink ref="H18" location="'5.12'!A1" display="Ver"/>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45"/>
  <sheetViews>
    <sheetView zoomScale="90" zoomScaleNormal="90" zoomScalePageLayoutView="0" workbookViewId="0" topLeftCell="A1">
      <selection activeCell="A1" sqref="A1:C4"/>
    </sheetView>
  </sheetViews>
  <sheetFormatPr defaultColWidth="11.421875" defaultRowHeight="15"/>
  <cols>
    <col min="1" max="2" width="9.421875" style="0" customWidth="1"/>
    <col min="3" max="3" width="10.140625" style="0" customWidth="1"/>
    <col min="4" max="4" width="8.8515625" style="0" customWidth="1"/>
    <col min="5" max="5" width="8.57421875" style="0" customWidth="1"/>
    <col min="6" max="6" width="8.421875" style="0" customWidth="1"/>
    <col min="7" max="7" width="133.57421875" style="0" customWidth="1"/>
    <col min="8" max="8" width="20.140625" style="0" customWidth="1"/>
  </cols>
  <sheetData>
    <row r="1" spans="1:8" ht="15" customHeight="1">
      <c r="A1" s="90"/>
      <c r="B1" s="91"/>
      <c r="C1" s="92"/>
      <c r="D1" s="76" t="s">
        <v>19</v>
      </c>
      <c r="E1" s="114"/>
      <c r="F1" s="114"/>
      <c r="G1" s="114"/>
      <c r="H1" s="114"/>
    </row>
    <row r="2" spans="1:8" ht="15" customHeight="1">
      <c r="A2" s="93"/>
      <c r="B2" s="115"/>
      <c r="C2" s="95"/>
      <c r="D2" s="76"/>
      <c r="E2" s="114"/>
      <c r="F2" s="114"/>
      <c r="G2" s="114"/>
      <c r="H2" s="114"/>
    </row>
    <row r="3" spans="1:8" ht="15" customHeight="1">
      <c r="A3" s="93"/>
      <c r="B3" s="115"/>
      <c r="C3" s="95"/>
      <c r="D3" s="76"/>
      <c r="E3" s="114"/>
      <c r="F3" s="114"/>
      <c r="G3" s="114"/>
      <c r="H3" s="114"/>
    </row>
    <row r="4" spans="1:8" ht="15" customHeight="1">
      <c r="A4" s="96"/>
      <c r="B4" s="97"/>
      <c r="C4" s="98"/>
      <c r="D4" s="76"/>
      <c r="E4" s="114"/>
      <c r="F4" s="114"/>
      <c r="G4" s="114"/>
      <c r="H4" s="114"/>
    </row>
    <row r="5" ht="6" customHeight="1"/>
    <row r="21" ht="18.75" customHeight="1"/>
    <row r="23" ht="27.75" customHeight="1"/>
    <row r="24" spans="1:8" s="1" customFormat="1" ht="15">
      <c r="A24" s="64" t="s">
        <v>173</v>
      </c>
      <c r="B24" s="64" t="s">
        <v>174</v>
      </c>
      <c r="C24" s="64" t="s">
        <v>175</v>
      </c>
      <c r="D24" s="64" t="s">
        <v>176</v>
      </c>
      <c r="E24" s="64" t="s">
        <v>24</v>
      </c>
      <c r="F24" s="64" t="s">
        <v>25</v>
      </c>
      <c r="G24" s="99" t="s">
        <v>26</v>
      </c>
      <c r="H24" s="99"/>
    </row>
    <row r="25" spans="1:8" ht="15">
      <c r="A25" s="2" t="s">
        <v>34</v>
      </c>
      <c r="B25" s="2">
        <v>51</v>
      </c>
      <c r="C25" s="2">
        <v>44</v>
      </c>
      <c r="D25" s="4">
        <f>+C25/B25*100</f>
        <v>86.27450980392157</v>
      </c>
      <c r="E25" s="2">
        <v>90</v>
      </c>
      <c r="F25" s="2">
        <v>80</v>
      </c>
      <c r="G25" s="111" t="s">
        <v>177</v>
      </c>
      <c r="H25" s="111"/>
    </row>
    <row r="26" spans="1:8" ht="25.5" customHeight="1">
      <c r="A26" s="2" t="s">
        <v>37</v>
      </c>
      <c r="B26" s="2">
        <v>43</v>
      </c>
      <c r="C26" s="2">
        <v>36</v>
      </c>
      <c r="D26" s="4">
        <f>+C26/B26*100</f>
        <v>83.72093023255815</v>
      </c>
      <c r="E26" s="2">
        <v>90</v>
      </c>
      <c r="F26" s="2">
        <v>80</v>
      </c>
      <c r="G26" s="113" t="s">
        <v>178</v>
      </c>
      <c r="H26" s="113"/>
    </row>
    <row r="27" spans="1:8" ht="27" customHeight="1">
      <c r="A27" s="2" t="s">
        <v>139</v>
      </c>
      <c r="B27" s="2">
        <v>40</v>
      </c>
      <c r="C27" s="2">
        <v>32</v>
      </c>
      <c r="D27" s="4">
        <f>+C27/B27*100</f>
        <v>80</v>
      </c>
      <c r="E27" s="2">
        <v>90</v>
      </c>
      <c r="F27" s="2">
        <v>80</v>
      </c>
      <c r="G27" s="112" t="s">
        <v>179</v>
      </c>
      <c r="H27" s="112"/>
    </row>
    <row r="28" spans="1:8" ht="30.75" customHeight="1">
      <c r="A28" s="2" t="s">
        <v>84</v>
      </c>
      <c r="B28" s="2">
        <v>24</v>
      </c>
      <c r="C28" s="2">
        <v>20</v>
      </c>
      <c r="D28" s="4">
        <f aca="true" t="shared" si="0" ref="D28:D33">+C28/B28*100</f>
        <v>83.33333333333334</v>
      </c>
      <c r="E28" s="2">
        <v>90</v>
      </c>
      <c r="F28" s="2">
        <v>80</v>
      </c>
      <c r="G28" s="113" t="s">
        <v>180</v>
      </c>
      <c r="H28" s="113"/>
    </row>
    <row r="29" spans="1:8" ht="47.25" customHeight="1">
      <c r="A29" s="2" t="s">
        <v>86</v>
      </c>
      <c r="B29" s="2">
        <v>15</v>
      </c>
      <c r="C29" s="2">
        <v>15</v>
      </c>
      <c r="D29" s="4">
        <f t="shared" si="0"/>
        <v>100</v>
      </c>
      <c r="E29" s="2">
        <v>90</v>
      </c>
      <c r="F29" s="2">
        <v>80</v>
      </c>
      <c r="G29" s="113" t="s">
        <v>181</v>
      </c>
      <c r="H29" s="113"/>
    </row>
    <row r="30" spans="1:8" ht="45" customHeight="1">
      <c r="A30" s="2" t="s">
        <v>144</v>
      </c>
      <c r="B30" s="2">
        <v>13</v>
      </c>
      <c r="C30" s="2">
        <v>12</v>
      </c>
      <c r="D30" s="4">
        <f t="shared" si="0"/>
        <v>92.3076923076923</v>
      </c>
      <c r="E30" s="2">
        <v>90</v>
      </c>
      <c r="F30" s="2">
        <v>80</v>
      </c>
      <c r="G30" s="113" t="s">
        <v>182</v>
      </c>
      <c r="H30" s="124"/>
    </row>
    <row r="31" spans="1:8" ht="27" customHeight="1">
      <c r="A31" s="2" t="s">
        <v>88</v>
      </c>
      <c r="B31" s="2">
        <v>26</v>
      </c>
      <c r="C31" s="2">
        <v>16</v>
      </c>
      <c r="D31" s="4">
        <f t="shared" si="0"/>
        <v>61.53846153846154</v>
      </c>
      <c r="E31" s="2">
        <v>90</v>
      </c>
      <c r="F31" s="2">
        <v>80</v>
      </c>
      <c r="G31" s="113" t="s">
        <v>183</v>
      </c>
      <c r="H31" s="124"/>
    </row>
    <row r="32" spans="1:8" ht="24" customHeight="1">
      <c r="A32" s="2" t="s">
        <v>90</v>
      </c>
      <c r="B32" s="2">
        <v>27</v>
      </c>
      <c r="C32" s="2">
        <v>19</v>
      </c>
      <c r="D32" s="4">
        <f t="shared" si="0"/>
        <v>70.37037037037037</v>
      </c>
      <c r="E32" s="2">
        <v>90</v>
      </c>
      <c r="F32" s="2">
        <v>80</v>
      </c>
      <c r="G32" s="127" t="s">
        <v>184</v>
      </c>
      <c r="H32" s="127"/>
    </row>
    <row r="33" spans="1:8" ht="23.25" customHeight="1">
      <c r="A33" s="2" t="s">
        <v>185</v>
      </c>
      <c r="B33" s="2">
        <v>20</v>
      </c>
      <c r="C33" s="2">
        <v>20</v>
      </c>
      <c r="D33" s="4">
        <f t="shared" si="0"/>
        <v>100</v>
      </c>
      <c r="E33" s="2">
        <v>90</v>
      </c>
      <c r="F33" s="2">
        <v>80</v>
      </c>
      <c r="G33" s="111" t="s">
        <v>186</v>
      </c>
      <c r="H33" s="111"/>
    </row>
    <row r="34" spans="1:8" ht="15">
      <c r="A34" s="2" t="s">
        <v>187</v>
      </c>
      <c r="B34" s="2"/>
      <c r="C34" s="2"/>
      <c r="D34" s="4"/>
      <c r="E34" s="2">
        <v>90</v>
      </c>
      <c r="F34" s="2">
        <v>80</v>
      </c>
      <c r="G34" s="111"/>
      <c r="H34" s="111"/>
    </row>
    <row r="35" spans="1:8" ht="15">
      <c r="A35" s="2" t="s">
        <v>188</v>
      </c>
      <c r="B35" s="2"/>
      <c r="C35" s="2"/>
      <c r="D35" s="4"/>
      <c r="E35" s="2">
        <v>90</v>
      </c>
      <c r="F35" s="2">
        <v>80</v>
      </c>
      <c r="G35" s="111"/>
      <c r="H35" s="111"/>
    </row>
    <row r="36" spans="1:8" ht="15">
      <c r="A36" s="2" t="s">
        <v>189</v>
      </c>
      <c r="B36" s="2"/>
      <c r="C36" s="2"/>
      <c r="D36" s="4"/>
      <c r="E36" s="2">
        <v>90</v>
      </c>
      <c r="F36" s="2">
        <v>80</v>
      </c>
      <c r="G36" s="111"/>
      <c r="H36" s="111"/>
    </row>
    <row r="37" spans="1:8" ht="15">
      <c r="A37" s="2" t="s">
        <v>190</v>
      </c>
      <c r="B37" s="2"/>
      <c r="C37" s="2"/>
      <c r="D37" s="4"/>
      <c r="E37" s="2">
        <v>90</v>
      </c>
      <c r="F37" s="2">
        <v>80</v>
      </c>
      <c r="G37" s="111"/>
      <c r="H37" s="111"/>
    </row>
    <row r="38" spans="1:8" ht="15">
      <c r="A38" s="2" t="s">
        <v>191</v>
      </c>
      <c r="B38" s="2"/>
      <c r="C38" s="2"/>
      <c r="D38" s="4"/>
      <c r="E38" s="2">
        <v>90</v>
      </c>
      <c r="F38" s="2">
        <v>80</v>
      </c>
      <c r="G38" s="111"/>
      <c r="H38" s="111"/>
    </row>
    <row r="39" spans="1:8" ht="15">
      <c r="A39" s="2" t="s">
        <v>192</v>
      </c>
      <c r="B39" s="2"/>
      <c r="C39" s="2"/>
      <c r="D39" s="4"/>
      <c r="E39" s="2">
        <v>90</v>
      </c>
      <c r="F39" s="2">
        <v>80</v>
      </c>
      <c r="G39" s="111"/>
      <c r="H39" s="111"/>
    </row>
    <row r="40" spans="1:8" ht="15">
      <c r="A40" s="2" t="s">
        <v>193</v>
      </c>
      <c r="B40" s="2"/>
      <c r="C40" s="2"/>
      <c r="D40" s="4"/>
      <c r="E40" s="2">
        <v>90</v>
      </c>
      <c r="F40" s="2">
        <v>80</v>
      </c>
      <c r="G40" s="111"/>
      <c r="H40" s="111"/>
    </row>
    <row r="41" spans="1:8" ht="15">
      <c r="A41" s="2" t="s">
        <v>194</v>
      </c>
      <c r="B41" s="2"/>
      <c r="C41" s="2"/>
      <c r="D41" s="4"/>
      <c r="E41" s="2">
        <v>90</v>
      </c>
      <c r="F41" s="2">
        <v>80</v>
      </c>
      <c r="G41" s="111"/>
      <c r="H41" s="111"/>
    </row>
    <row r="42" spans="1:8" ht="15">
      <c r="A42" s="2" t="s">
        <v>195</v>
      </c>
      <c r="B42" s="2"/>
      <c r="C42" s="2"/>
      <c r="D42" s="4"/>
      <c r="E42" s="2">
        <v>90</v>
      </c>
      <c r="F42" s="2">
        <v>80</v>
      </c>
      <c r="G42" s="111"/>
      <c r="H42" s="111"/>
    </row>
    <row r="43" spans="1:8" ht="15">
      <c r="A43" s="2" t="s">
        <v>196</v>
      </c>
      <c r="B43" s="2"/>
      <c r="C43" s="2"/>
      <c r="D43" s="4"/>
      <c r="E43" s="2">
        <v>90</v>
      </c>
      <c r="F43" s="2">
        <v>80</v>
      </c>
      <c r="G43" s="111"/>
      <c r="H43" s="111"/>
    </row>
    <row r="44" spans="1:8" ht="15">
      <c r="A44" s="2" t="s">
        <v>197</v>
      </c>
      <c r="B44" s="2"/>
      <c r="C44" s="2"/>
      <c r="D44" s="4"/>
      <c r="E44" s="2">
        <v>90</v>
      </c>
      <c r="F44" s="2">
        <v>80</v>
      </c>
      <c r="G44" s="111"/>
      <c r="H44" s="111"/>
    </row>
    <row r="45" spans="1:8" ht="15">
      <c r="A45" s="2" t="s">
        <v>198</v>
      </c>
      <c r="B45" s="2"/>
      <c r="C45" s="2"/>
      <c r="D45" s="4"/>
      <c r="E45" s="2">
        <v>90</v>
      </c>
      <c r="F45" s="2">
        <v>80</v>
      </c>
      <c r="G45" s="111"/>
      <c r="H45" s="111"/>
    </row>
  </sheetData>
  <sheetProtection/>
  <mergeCells count="24">
    <mergeCell ref="G33:H33"/>
    <mergeCell ref="A1:C4"/>
    <mergeCell ref="D1:H4"/>
    <mergeCell ref="G24:H24"/>
    <mergeCell ref="G25:H25"/>
    <mergeCell ref="G26:H26"/>
    <mergeCell ref="G27:H27"/>
    <mergeCell ref="G28:H28"/>
    <mergeCell ref="G29:H29"/>
    <mergeCell ref="G30:H30"/>
    <mergeCell ref="G31:H31"/>
    <mergeCell ref="G32:H32"/>
    <mergeCell ref="G40:H40"/>
    <mergeCell ref="G34:H34"/>
    <mergeCell ref="G35:H35"/>
    <mergeCell ref="G36:H36"/>
    <mergeCell ref="G37:H37"/>
    <mergeCell ref="G38:H38"/>
    <mergeCell ref="G39:H39"/>
    <mergeCell ref="G41:H41"/>
    <mergeCell ref="G42:H42"/>
    <mergeCell ref="G43:H43"/>
    <mergeCell ref="G44:H44"/>
    <mergeCell ref="G45:H4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38"/>
  <sheetViews>
    <sheetView zoomScale="90" zoomScaleNormal="90" zoomScalePageLayoutView="0" workbookViewId="0" topLeftCell="A1">
      <selection activeCell="A1" sqref="A1:C4"/>
    </sheetView>
  </sheetViews>
  <sheetFormatPr defaultColWidth="11.421875" defaultRowHeight="15"/>
  <cols>
    <col min="1" max="2" width="9.421875" style="0" customWidth="1"/>
    <col min="3" max="3" width="10.140625" style="0" customWidth="1"/>
    <col min="4" max="5" width="10.57421875" style="0" customWidth="1"/>
    <col min="6" max="6" width="8.8515625" style="0" customWidth="1"/>
    <col min="7" max="7" width="8.57421875" style="0" customWidth="1"/>
    <col min="8" max="8" width="8.421875" style="0" customWidth="1"/>
    <col min="9" max="9" width="122.57421875" style="0" customWidth="1"/>
    <col min="10" max="10" width="20.140625" style="0" customWidth="1"/>
  </cols>
  <sheetData>
    <row r="1" spans="1:10" ht="15" customHeight="1">
      <c r="A1" s="90"/>
      <c r="B1" s="91"/>
      <c r="C1" s="92"/>
      <c r="D1" s="76" t="s">
        <v>19</v>
      </c>
      <c r="E1" s="77"/>
      <c r="F1" s="114"/>
      <c r="G1" s="114"/>
      <c r="H1" s="114"/>
      <c r="I1" s="114"/>
      <c r="J1" s="114"/>
    </row>
    <row r="2" spans="1:10" ht="15" customHeight="1">
      <c r="A2" s="93"/>
      <c r="B2" s="115"/>
      <c r="C2" s="95"/>
      <c r="D2" s="76"/>
      <c r="E2" s="77"/>
      <c r="F2" s="114"/>
      <c r="G2" s="114"/>
      <c r="H2" s="114"/>
      <c r="I2" s="114"/>
      <c r="J2" s="114"/>
    </row>
    <row r="3" spans="1:10" ht="15" customHeight="1">
      <c r="A3" s="93"/>
      <c r="B3" s="115"/>
      <c r="C3" s="95"/>
      <c r="D3" s="76"/>
      <c r="E3" s="77"/>
      <c r="F3" s="114"/>
      <c r="G3" s="114"/>
      <c r="H3" s="114"/>
      <c r="I3" s="114"/>
      <c r="J3" s="114"/>
    </row>
    <row r="4" spans="1:10" ht="15" customHeight="1">
      <c r="A4" s="96"/>
      <c r="B4" s="97"/>
      <c r="C4" s="98"/>
      <c r="D4" s="76"/>
      <c r="E4" s="77"/>
      <c r="F4" s="114"/>
      <c r="G4" s="114"/>
      <c r="H4" s="114"/>
      <c r="I4" s="114"/>
      <c r="J4" s="114"/>
    </row>
    <row r="5" ht="6" customHeight="1"/>
    <row r="21" ht="18.75" customHeight="1"/>
    <row r="23" ht="27.75" customHeight="1"/>
    <row r="24" spans="1:10" s="1" customFormat="1" ht="15">
      <c r="A24" s="64" t="s">
        <v>20</v>
      </c>
      <c r="B24" s="64" t="s">
        <v>199</v>
      </c>
      <c r="C24" s="64" t="s">
        <v>200</v>
      </c>
      <c r="D24" s="64" t="s">
        <v>201</v>
      </c>
      <c r="E24" s="64" t="s">
        <v>202</v>
      </c>
      <c r="F24" s="64" t="s">
        <v>203</v>
      </c>
      <c r="G24" s="64" t="s">
        <v>24</v>
      </c>
      <c r="H24" s="64" t="s">
        <v>25</v>
      </c>
      <c r="I24" s="99" t="s">
        <v>26</v>
      </c>
      <c r="J24" s="99"/>
    </row>
    <row r="25" spans="1:10" ht="74.25" customHeight="1">
      <c r="A25" s="2" t="s">
        <v>34</v>
      </c>
      <c r="B25" s="2">
        <v>136</v>
      </c>
      <c r="C25" s="2">
        <v>800</v>
      </c>
      <c r="D25" s="48">
        <v>1850</v>
      </c>
      <c r="E25" s="48">
        <v>758</v>
      </c>
      <c r="F25" s="4">
        <f>+E25/D25*100</f>
        <v>40.97297297297297</v>
      </c>
      <c r="G25" s="2">
        <v>60</v>
      </c>
      <c r="H25" s="2">
        <v>30</v>
      </c>
      <c r="I25" s="113" t="s">
        <v>204</v>
      </c>
      <c r="J25" s="113"/>
    </row>
    <row r="26" spans="1:10" ht="19.5" customHeight="1">
      <c r="A26" s="2" t="s">
        <v>37</v>
      </c>
      <c r="B26" s="2">
        <v>97</v>
      </c>
      <c r="C26" s="2">
        <v>750</v>
      </c>
      <c r="D26" s="48">
        <v>1810</v>
      </c>
      <c r="E26" s="48">
        <v>450</v>
      </c>
      <c r="F26" s="4">
        <f>+E26/D26*100</f>
        <v>24.861878453038674</v>
      </c>
      <c r="G26" s="2">
        <v>60</v>
      </c>
      <c r="H26" s="2">
        <v>30</v>
      </c>
      <c r="I26" s="124" t="s">
        <v>205</v>
      </c>
      <c r="J26" s="124"/>
    </row>
    <row r="27" spans="1:10" ht="25.5" customHeight="1">
      <c r="A27" s="2" t="s">
        <v>84</v>
      </c>
      <c r="B27" s="2">
        <v>24</v>
      </c>
      <c r="C27" s="2">
        <v>850</v>
      </c>
      <c r="D27" s="48">
        <v>1758</v>
      </c>
      <c r="E27" s="48">
        <v>822</v>
      </c>
      <c r="F27" s="4">
        <f>+E27/D27*100</f>
        <v>46.75767918088737</v>
      </c>
      <c r="G27" s="2">
        <v>60</v>
      </c>
      <c r="H27" s="2">
        <v>30</v>
      </c>
      <c r="I27" s="112" t="s">
        <v>206</v>
      </c>
      <c r="J27" s="112"/>
    </row>
    <row r="28" spans="1:10" ht="27.75" customHeight="1">
      <c r="A28" s="2" t="s">
        <v>86</v>
      </c>
      <c r="B28" s="2">
        <v>20</v>
      </c>
      <c r="C28" s="2">
        <v>1613</v>
      </c>
      <c r="D28" s="48">
        <v>300</v>
      </c>
      <c r="E28" s="48">
        <v>200</v>
      </c>
      <c r="F28" s="4">
        <f>+E28/D28*100</f>
        <v>66.66666666666666</v>
      </c>
      <c r="G28" s="2">
        <v>60</v>
      </c>
      <c r="H28" s="2">
        <v>30</v>
      </c>
      <c r="I28" s="112" t="s">
        <v>206</v>
      </c>
      <c r="J28" s="112"/>
    </row>
    <row r="29" spans="1:10" ht="39.75" customHeight="1">
      <c r="A29" s="2" t="s">
        <v>88</v>
      </c>
      <c r="B29" s="2">
        <v>16</v>
      </c>
      <c r="C29" s="2">
        <v>1082</v>
      </c>
      <c r="D29" s="48">
        <v>1082</v>
      </c>
      <c r="E29" s="48">
        <v>350</v>
      </c>
      <c r="F29" s="4">
        <f>+E29/D29*100</f>
        <v>32.34750462107209</v>
      </c>
      <c r="G29" s="2">
        <v>60</v>
      </c>
      <c r="H29" s="2">
        <v>30</v>
      </c>
      <c r="I29" s="112" t="s">
        <v>207</v>
      </c>
      <c r="J29" s="112"/>
    </row>
    <row r="30" spans="1:10" ht="39.75" customHeight="1">
      <c r="A30" s="2" t="s">
        <v>90</v>
      </c>
      <c r="B30" s="2">
        <v>20</v>
      </c>
      <c r="C30" s="2">
        <v>1330</v>
      </c>
      <c r="D30" s="48">
        <v>1330</v>
      </c>
      <c r="E30" s="48">
        <v>150</v>
      </c>
      <c r="F30" s="4">
        <f>+E30/D30*100</f>
        <v>11.278195488721805</v>
      </c>
      <c r="G30" s="2">
        <v>60</v>
      </c>
      <c r="H30" s="2">
        <v>30</v>
      </c>
      <c r="I30" s="112" t="s">
        <v>207</v>
      </c>
      <c r="J30" s="112"/>
    </row>
    <row r="31" spans="1:10" ht="15">
      <c r="A31" s="2" t="s">
        <v>187</v>
      </c>
      <c r="B31" s="2"/>
      <c r="C31" s="2"/>
      <c r="D31" s="48"/>
      <c r="E31" s="48"/>
      <c r="F31" s="4"/>
      <c r="G31" s="2">
        <v>60</v>
      </c>
      <c r="H31" s="2">
        <v>30</v>
      </c>
      <c r="I31" s="111"/>
      <c r="J31" s="111"/>
    </row>
    <row r="32" spans="1:10" ht="15">
      <c r="A32" s="2" t="s">
        <v>188</v>
      </c>
      <c r="B32" s="2"/>
      <c r="C32" s="2"/>
      <c r="D32" s="48"/>
      <c r="E32" s="48"/>
      <c r="F32" s="2"/>
      <c r="G32" s="2">
        <v>60</v>
      </c>
      <c r="H32" s="2">
        <v>30</v>
      </c>
      <c r="I32" s="111"/>
      <c r="J32" s="111"/>
    </row>
    <row r="33" spans="1:10" ht="15">
      <c r="A33" s="2" t="s">
        <v>190</v>
      </c>
      <c r="B33" s="2"/>
      <c r="C33" s="2"/>
      <c r="D33" s="48"/>
      <c r="E33" s="48"/>
      <c r="F33" s="2"/>
      <c r="G33" s="2">
        <v>60</v>
      </c>
      <c r="H33" s="2">
        <v>30</v>
      </c>
      <c r="I33" s="111"/>
      <c r="J33" s="111"/>
    </row>
    <row r="34" spans="1:10" ht="15">
      <c r="A34" s="2" t="s">
        <v>208</v>
      </c>
      <c r="B34" s="2"/>
      <c r="C34" s="2"/>
      <c r="D34" s="48"/>
      <c r="E34" s="48"/>
      <c r="F34" s="2"/>
      <c r="G34" s="2">
        <v>60</v>
      </c>
      <c r="H34" s="2">
        <v>30</v>
      </c>
      <c r="I34" s="111"/>
      <c r="J34" s="111"/>
    </row>
    <row r="35" spans="1:10" ht="15">
      <c r="A35" s="2" t="s">
        <v>209</v>
      </c>
      <c r="B35" s="2"/>
      <c r="C35" s="2"/>
      <c r="D35" s="48"/>
      <c r="E35" s="48"/>
      <c r="F35" s="2"/>
      <c r="G35" s="2">
        <v>60</v>
      </c>
      <c r="H35" s="2">
        <v>30</v>
      </c>
      <c r="I35" s="111"/>
      <c r="J35" s="111"/>
    </row>
    <row r="36" spans="1:10" ht="15">
      <c r="A36" s="2" t="s">
        <v>191</v>
      </c>
      <c r="B36" s="2"/>
      <c r="C36" s="2"/>
      <c r="D36" s="48"/>
      <c r="E36" s="48"/>
      <c r="F36" s="2"/>
      <c r="G36" s="2">
        <v>60</v>
      </c>
      <c r="H36" s="2">
        <v>30</v>
      </c>
      <c r="I36" s="111"/>
      <c r="J36" s="111"/>
    </row>
    <row r="37" spans="1:10" ht="15">
      <c r="A37" s="2" t="s">
        <v>193</v>
      </c>
      <c r="B37" s="2"/>
      <c r="C37" s="2"/>
      <c r="D37" s="2"/>
      <c r="E37" s="2"/>
      <c r="F37" s="2"/>
      <c r="G37" s="2">
        <v>60</v>
      </c>
      <c r="H37" s="2">
        <v>30</v>
      </c>
      <c r="I37" s="111"/>
      <c r="J37" s="111"/>
    </row>
    <row r="38" spans="1:10" ht="15">
      <c r="A38" s="2" t="s">
        <v>194</v>
      </c>
      <c r="B38" s="2"/>
      <c r="C38" s="2"/>
      <c r="D38" s="2"/>
      <c r="E38" s="2"/>
      <c r="F38" s="2"/>
      <c r="G38" s="2">
        <v>60</v>
      </c>
      <c r="H38" s="2">
        <v>30</v>
      </c>
      <c r="I38" s="111"/>
      <c r="J38" s="111"/>
    </row>
  </sheetData>
  <sheetProtection/>
  <mergeCells count="17">
    <mergeCell ref="I31:J31"/>
    <mergeCell ref="A1:C4"/>
    <mergeCell ref="I24:J24"/>
    <mergeCell ref="I25:J25"/>
    <mergeCell ref="I26:J26"/>
    <mergeCell ref="I27:J27"/>
    <mergeCell ref="I28:J28"/>
    <mergeCell ref="I29:J29"/>
    <mergeCell ref="I30:J30"/>
    <mergeCell ref="D1:J4"/>
    <mergeCell ref="I38:J38"/>
    <mergeCell ref="I32:J32"/>
    <mergeCell ref="I33:J33"/>
    <mergeCell ref="I34:J34"/>
    <mergeCell ref="I35:J35"/>
    <mergeCell ref="I36:J36"/>
    <mergeCell ref="I37:J3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56"/>
  <sheetViews>
    <sheetView zoomScale="90" zoomScaleNormal="90" zoomScalePageLayoutView="0" workbookViewId="0" topLeftCell="A1">
      <selection activeCell="A1" sqref="A1:C4"/>
    </sheetView>
  </sheetViews>
  <sheetFormatPr defaultColWidth="11.421875" defaultRowHeight="15"/>
  <cols>
    <col min="1" max="2" width="9.421875" style="0" customWidth="1"/>
    <col min="3" max="3" width="11.7109375" style="0" customWidth="1"/>
    <col min="4" max="4" width="8.8515625" style="0" customWidth="1"/>
    <col min="5" max="5" width="8.57421875" style="0" customWidth="1"/>
    <col min="6" max="6" width="8.421875" style="0" customWidth="1"/>
    <col min="7" max="7" width="132.00390625" style="0" customWidth="1"/>
    <col min="8" max="8" width="20.140625" style="0" customWidth="1"/>
  </cols>
  <sheetData>
    <row r="1" spans="1:8" ht="15" customHeight="1">
      <c r="A1" s="90"/>
      <c r="B1" s="91"/>
      <c r="C1" s="92"/>
      <c r="D1" s="76" t="s">
        <v>19</v>
      </c>
      <c r="E1" s="114"/>
      <c r="F1" s="114"/>
      <c r="G1" s="114"/>
      <c r="H1" s="114"/>
    </row>
    <row r="2" spans="1:8" ht="15" customHeight="1">
      <c r="A2" s="93"/>
      <c r="B2" s="115"/>
      <c r="C2" s="95"/>
      <c r="D2" s="76"/>
      <c r="E2" s="114"/>
      <c r="F2" s="114"/>
      <c r="G2" s="114"/>
      <c r="H2" s="114"/>
    </row>
    <row r="3" spans="1:8" ht="15" customHeight="1">
      <c r="A3" s="93"/>
      <c r="B3" s="115"/>
      <c r="C3" s="95"/>
      <c r="D3" s="76"/>
      <c r="E3" s="114"/>
      <c r="F3" s="114"/>
      <c r="G3" s="114"/>
      <c r="H3" s="114"/>
    </row>
    <row r="4" spans="1:8" ht="15" customHeight="1">
      <c r="A4" s="96"/>
      <c r="B4" s="97"/>
      <c r="C4" s="98"/>
      <c r="D4" s="76"/>
      <c r="E4" s="114"/>
      <c r="F4" s="114"/>
      <c r="G4" s="114"/>
      <c r="H4" s="114"/>
    </row>
    <row r="5" ht="6" customHeight="1"/>
    <row r="21" ht="18.75" customHeight="1"/>
    <row r="23" ht="27.75" customHeight="1"/>
    <row r="24" spans="1:8" s="1" customFormat="1" ht="15">
      <c r="A24" s="64" t="s">
        <v>210</v>
      </c>
      <c r="B24" s="64" t="s">
        <v>211</v>
      </c>
      <c r="C24" s="64" t="s">
        <v>212</v>
      </c>
      <c r="D24" s="64" t="s">
        <v>213</v>
      </c>
      <c r="E24" s="64" t="s">
        <v>24</v>
      </c>
      <c r="F24" s="64" t="s">
        <v>25</v>
      </c>
      <c r="G24" s="99" t="s">
        <v>26</v>
      </c>
      <c r="H24" s="99"/>
    </row>
    <row r="25" spans="1:8" ht="15">
      <c r="A25" s="2" t="s">
        <v>135</v>
      </c>
      <c r="B25" s="2">
        <v>74</v>
      </c>
      <c r="C25" s="2">
        <v>4</v>
      </c>
      <c r="D25" s="4">
        <f>+C25/B25*100</f>
        <v>5.405405405405405</v>
      </c>
      <c r="E25" s="2">
        <v>75</v>
      </c>
      <c r="F25" s="2">
        <v>50</v>
      </c>
      <c r="G25" s="128" t="s">
        <v>214</v>
      </c>
      <c r="H25" s="129"/>
    </row>
    <row r="26" spans="1:8" ht="15">
      <c r="A26" s="2" t="s">
        <v>34</v>
      </c>
      <c r="B26" s="2">
        <v>80</v>
      </c>
      <c r="C26" s="2">
        <v>20</v>
      </c>
      <c r="D26" s="4">
        <f aca="true" t="shared" si="0" ref="D26:D37">+C26/B26*100</f>
        <v>25</v>
      </c>
      <c r="E26" s="2">
        <v>75</v>
      </c>
      <c r="F26" s="2">
        <v>50</v>
      </c>
      <c r="G26" s="124" t="s">
        <v>215</v>
      </c>
      <c r="H26" s="124"/>
    </row>
    <row r="27" spans="1:8" ht="14.25" customHeight="1">
      <c r="A27" s="2" t="s">
        <v>37</v>
      </c>
      <c r="B27" s="2">
        <v>80</v>
      </c>
      <c r="C27" s="2">
        <v>35</v>
      </c>
      <c r="D27" s="4">
        <f t="shared" si="0"/>
        <v>43.75</v>
      </c>
      <c r="E27" s="2">
        <v>75</v>
      </c>
      <c r="F27" s="2">
        <v>50</v>
      </c>
      <c r="G27" s="124" t="s">
        <v>215</v>
      </c>
      <c r="H27" s="124"/>
    </row>
    <row r="28" spans="1:8" ht="14.25" customHeight="1">
      <c r="A28" s="2" t="s">
        <v>139</v>
      </c>
      <c r="B28" s="2">
        <v>80</v>
      </c>
      <c r="C28" s="2">
        <v>25</v>
      </c>
      <c r="D28" s="4">
        <f t="shared" si="0"/>
        <v>31.25</v>
      </c>
      <c r="E28" s="2">
        <v>75</v>
      </c>
      <c r="F28" s="2">
        <v>50</v>
      </c>
      <c r="G28" s="124" t="s">
        <v>215</v>
      </c>
      <c r="H28" s="124"/>
    </row>
    <row r="29" spans="1:8" ht="14.25" customHeight="1">
      <c r="A29" s="2" t="s">
        <v>140</v>
      </c>
      <c r="B29" s="2">
        <v>80</v>
      </c>
      <c r="C29" s="2">
        <v>28</v>
      </c>
      <c r="D29" s="4">
        <f t="shared" si="0"/>
        <v>35</v>
      </c>
      <c r="E29" s="2">
        <v>75</v>
      </c>
      <c r="F29" s="2">
        <v>50</v>
      </c>
      <c r="G29" s="124" t="s">
        <v>215</v>
      </c>
      <c r="H29" s="124"/>
    </row>
    <row r="30" spans="1:8" ht="14.25" customHeight="1">
      <c r="A30" s="2" t="s">
        <v>84</v>
      </c>
      <c r="B30" s="2">
        <v>80</v>
      </c>
      <c r="C30" s="2">
        <v>28</v>
      </c>
      <c r="D30" s="4">
        <f t="shared" si="0"/>
        <v>35</v>
      </c>
      <c r="E30" s="2">
        <v>75</v>
      </c>
      <c r="F30" s="2">
        <v>50</v>
      </c>
      <c r="G30" s="124" t="s">
        <v>216</v>
      </c>
      <c r="H30" s="124"/>
    </row>
    <row r="31" spans="1:8" ht="58.5" customHeight="1">
      <c r="A31" s="2" t="s">
        <v>86</v>
      </c>
      <c r="B31" s="2">
        <v>80</v>
      </c>
      <c r="C31" s="2">
        <v>45</v>
      </c>
      <c r="D31" s="4">
        <f t="shared" si="0"/>
        <v>56.25</v>
      </c>
      <c r="E31" s="2">
        <v>75</v>
      </c>
      <c r="F31" s="2">
        <v>50</v>
      </c>
      <c r="G31" s="113" t="s">
        <v>217</v>
      </c>
      <c r="H31" s="124"/>
    </row>
    <row r="32" spans="1:8" ht="68.25" customHeight="1">
      <c r="A32" s="2" t="s">
        <v>144</v>
      </c>
      <c r="B32" s="2">
        <v>80</v>
      </c>
      <c r="C32" s="2">
        <v>40</v>
      </c>
      <c r="D32" s="4">
        <f t="shared" si="0"/>
        <v>50</v>
      </c>
      <c r="E32" s="2">
        <v>75</v>
      </c>
      <c r="F32" s="2">
        <v>50</v>
      </c>
      <c r="G32" s="113" t="s">
        <v>218</v>
      </c>
      <c r="H32" s="124"/>
    </row>
    <row r="33" spans="1:8" ht="42.75" customHeight="1">
      <c r="A33" s="2" t="s">
        <v>146</v>
      </c>
      <c r="B33" s="2">
        <v>80</v>
      </c>
      <c r="C33" s="2">
        <v>45</v>
      </c>
      <c r="D33" s="4">
        <f t="shared" si="0"/>
        <v>56.25</v>
      </c>
      <c r="E33" s="2">
        <v>75</v>
      </c>
      <c r="F33" s="2">
        <v>50</v>
      </c>
      <c r="G33" s="113" t="s">
        <v>219</v>
      </c>
      <c r="H33" s="124"/>
    </row>
    <row r="34" spans="1:8" ht="28.5" customHeight="1">
      <c r="A34" s="2" t="s">
        <v>88</v>
      </c>
      <c r="B34" s="2">
        <v>25</v>
      </c>
      <c r="C34" s="2">
        <v>23</v>
      </c>
      <c r="D34" s="4">
        <f t="shared" si="0"/>
        <v>92</v>
      </c>
      <c r="E34" s="2">
        <v>75</v>
      </c>
      <c r="F34" s="2">
        <v>50</v>
      </c>
      <c r="G34" s="113" t="s">
        <v>220</v>
      </c>
      <c r="H34" s="124"/>
    </row>
    <row r="35" spans="1:8" ht="24" customHeight="1">
      <c r="A35" s="2" t="s">
        <v>90</v>
      </c>
      <c r="B35" s="2">
        <v>30</v>
      </c>
      <c r="C35" s="2">
        <v>20</v>
      </c>
      <c r="D35" s="4">
        <f t="shared" si="0"/>
        <v>66.66666666666666</v>
      </c>
      <c r="E35" s="2">
        <v>75</v>
      </c>
      <c r="F35" s="2">
        <v>50</v>
      </c>
      <c r="G35" s="124" t="s">
        <v>221</v>
      </c>
      <c r="H35" s="124"/>
    </row>
    <row r="36" spans="1:8" ht="15">
      <c r="A36" s="2" t="s">
        <v>185</v>
      </c>
      <c r="B36" s="2">
        <v>10</v>
      </c>
      <c r="C36" s="2">
        <v>10</v>
      </c>
      <c r="D36" s="4">
        <f t="shared" si="0"/>
        <v>100</v>
      </c>
      <c r="E36" s="2">
        <v>75</v>
      </c>
      <c r="F36" s="2">
        <v>50</v>
      </c>
      <c r="G36" s="124" t="s">
        <v>222</v>
      </c>
      <c r="H36" s="124"/>
    </row>
    <row r="37" spans="1:8" ht="15">
      <c r="A37" s="2" t="s">
        <v>223</v>
      </c>
      <c r="B37" s="2">
        <v>10</v>
      </c>
      <c r="C37" s="2">
        <v>10</v>
      </c>
      <c r="D37" s="4">
        <f t="shared" si="0"/>
        <v>100</v>
      </c>
      <c r="E37" s="2">
        <v>75</v>
      </c>
      <c r="F37" s="2">
        <v>50</v>
      </c>
      <c r="G37" s="124" t="s">
        <v>222</v>
      </c>
      <c r="H37" s="124"/>
    </row>
    <row r="38" spans="1:8" ht="15">
      <c r="A38" s="2" t="s">
        <v>187</v>
      </c>
      <c r="B38" s="2"/>
      <c r="C38" s="2"/>
      <c r="D38" s="4"/>
      <c r="E38" s="2">
        <v>75</v>
      </c>
      <c r="F38" s="2">
        <v>50</v>
      </c>
      <c r="G38" s="113"/>
      <c r="H38" s="124"/>
    </row>
    <row r="39" spans="1:8" ht="15">
      <c r="A39" s="2" t="s">
        <v>188</v>
      </c>
      <c r="B39" s="2"/>
      <c r="C39" s="2"/>
      <c r="D39" s="2"/>
      <c r="E39" s="2">
        <v>75</v>
      </c>
      <c r="F39" s="2">
        <v>50</v>
      </c>
      <c r="G39" s="124"/>
      <c r="H39" s="124"/>
    </row>
    <row r="40" spans="1:8" ht="15">
      <c r="A40" s="2" t="s">
        <v>189</v>
      </c>
      <c r="B40" s="2"/>
      <c r="C40" s="2"/>
      <c r="D40" s="2"/>
      <c r="E40" s="2">
        <v>75</v>
      </c>
      <c r="F40" s="2">
        <v>50</v>
      </c>
      <c r="G40" s="124"/>
      <c r="H40" s="124"/>
    </row>
    <row r="41" spans="1:8" ht="15">
      <c r="A41" s="2" t="s">
        <v>224</v>
      </c>
      <c r="B41" s="2"/>
      <c r="C41" s="2"/>
      <c r="D41" s="2"/>
      <c r="E41" s="2">
        <v>75</v>
      </c>
      <c r="F41" s="2">
        <v>50</v>
      </c>
      <c r="G41" s="124"/>
      <c r="H41" s="124"/>
    </row>
    <row r="42" spans="7:8" ht="15">
      <c r="G42" s="9"/>
      <c r="H42" s="9"/>
    </row>
    <row r="43" spans="7:8" ht="15">
      <c r="G43" s="9"/>
      <c r="H43" s="9"/>
    </row>
    <row r="44" spans="7:8" ht="15">
      <c r="G44" s="9"/>
      <c r="H44" s="9"/>
    </row>
    <row r="45" spans="7:8" ht="15">
      <c r="G45" s="9"/>
      <c r="H45" s="9"/>
    </row>
    <row r="46" spans="7:8" ht="15">
      <c r="G46" s="9"/>
      <c r="H46" s="9"/>
    </row>
    <row r="47" spans="7:8" ht="15">
      <c r="G47" s="9"/>
      <c r="H47" s="9"/>
    </row>
    <row r="48" spans="7:8" ht="15">
      <c r="G48" s="9"/>
      <c r="H48" s="9"/>
    </row>
    <row r="49" spans="7:8" ht="15">
      <c r="G49" s="9"/>
      <c r="H49" s="9"/>
    </row>
    <row r="50" spans="7:8" ht="15">
      <c r="G50" s="9"/>
      <c r="H50" s="9"/>
    </row>
    <row r="51" spans="7:8" ht="15">
      <c r="G51" s="9"/>
      <c r="H51" s="9"/>
    </row>
    <row r="52" spans="7:8" ht="15">
      <c r="G52" s="9"/>
      <c r="H52" s="9"/>
    </row>
    <row r="53" spans="7:8" ht="15">
      <c r="G53" s="9"/>
      <c r="H53" s="9"/>
    </row>
    <row r="54" spans="7:8" ht="15">
      <c r="G54" s="9"/>
      <c r="H54" s="9"/>
    </row>
    <row r="55" spans="7:8" ht="15">
      <c r="G55" s="9"/>
      <c r="H55" s="9"/>
    </row>
    <row r="56" spans="7:8" ht="15">
      <c r="G56" s="9"/>
      <c r="H56" s="9"/>
    </row>
  </sheetData>
  <sheetProtection/>
  <mergeCells count="20">
    <mergeCell ref="G37:H37"/>
    <mergeCell ref="G38:H38"/>
    <mergeCell ref="G39:H39"/>
    <mergeCell ref="G40:H40"/>
    <mergeCell ref="G41:H41"/>
    <mergeCell ref="A1:C4"/>
    <mergeCell ref="G36:H36"/>
    <mergeCell ref="G30:H30"/>
    <mergeCell ref="G31:H31"/>
    <mergeCell ref="G32:H32"/>
    <mergeCell ref="G33:H33"/>
    <mergeCell ref="G34:H34"/>
    <mergeCell ref="G35:H35"/>
    <mergeCell ref="G29:H29"/>
    <mergeCell ref="D1:H4"/>
    <mergeCell ref="G24:H24"/>
    <mergeCell ref="G25:H25"/>
    <mergeCell ref="G26:H26"/>
    <mergeCell ref="G27:H27"/>
    <mergeCell ref="G28:H28"/>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40"/>
  <sheetViews>
    <sheetView zoomScalePageLayoutView="0" workbookViewId="0" topLeftCell="A21">
      <selection activeCell="A1" sqref="A1:C4"/>
    </sheetView>
  </sheetViews>
  <sheetFormatPr defaultColWidth="11.421875" defaultRowHeight="15"/>
  <cols>
    <col min="1" max="1" width="9.421875" style="9" customWidth="1"/>
    <col min="2" max="2" width="8.8515625" style="0" customWidth="1"/>
    <col min="3" max="3" width="8.57421875" style="0" customWidth="1"/>
    <col min="4" max="4" width="8.421875" style="0" customWidth="1"/>
    <col min="5" max="5" width="132.57421875" style="0" customWidth="1"/>
    <col min="6" max="6" width="20.140625" style="0" customWidth="1"/>
  </cols>
  <sheetData>
    <row r="1" spans="1:6" ht="15" customHeight="1">
      <c r="A1" s="71"/>
      <c r="B1" s="71"/>
      <c r="C1" s="71"/>
      <c r="D1" s="76" t="s">
        <v>19</v>
      </c>
      <c r="E1" s="114"/>
      <c r="F1" s="114"/>
    </row>
    <row r="2" spans="1:6" ht="15" customHeight="1">
      <c r="A2" s="71"/>
      <c r="B2" s="71"/>
      <c r="C2" s="71"/>
      <c r="D2" s="76"/>
      <c r="E2" s="114"/>
      <c r="F2" s="114"/>
    </row>
    <row r="3" spans="1:6" ht="15" customHeight="1">
      <c r="A3" s="71"/>
      <c r="B3" s="71"/>
      <c r="C3" s="71"/>
      <c r="D3" s="76"/>
      <c r="E3" s="114"/>
      <c r="F3" s="114"/>
    </row>
    <row r="4" spans="1:6" ht="15" customHeight="1">
      <c r="A4" s="71"/>
      <c r="B4" s="71"/>
      <c r="C4" s="71"/>
      <c r="D4" s="76"/>
      <c r="E4" s="114"/>
      <c r="F4" s="114"/>
    </row>
    <row r="5" ht="6" customHeight="1"/>
    <row r="21" ht="18.75" customHeight="1"/>
    <row r="23" ht="26.25" customHeight="1"/>
    <row r="24" spans="1:6" s="1" customFormat="1" ht="15">
      <c r="A24" s="64" t="s">
        <v>102</v>
      </c>
      <c r="B24" s="64" t="s">
        <v>176</v>
      </c>
      <c r="C24" s="64" t="s">
        <v>24</v>
      </c>
      <c r="D24" s="64" t="s">
        <v>25</v>
      </c>
      <c r="E24" s="99" t="s">
        <v>26</v>
      </c>
      <c r="F24" s="99"/>
    </row>
    <row r="25" spans="1:6" ht="24.75" customHeight="1">
      <c r="A25" s="2">
        <v>2017</v>
      </c>
      <c r="B25" s="4">
        <v>31.5</v>
      </c>
      <c r="C25" s="2">
        <v>100</v>
      </c>
      <c r="D25" s="2">
        <v>86</v>
      </c>
      <c r="E25" s="113" t="s">
        <v>225</v>
      </c>
      <c r="F25" s="113"/>
    </row>
    <row r="26" spans="1:6" ht="29.25" customHeight="1">
      <c r="A26" s="2">
        <v>2018</v>
      </c>
      <c r="B26" s="4">
        <v>73</v>
      </c>
      <c r="C26" s="2">
        <v>100</v>
      </c>
      <c r="D26" s="2">
        <v>86</v>
      </c>
      <c r="E26" s="113" t="s">
        <v>226</v>
      </c>
      <c r="F26" s="113"/>
    </row>
    <row r="27" spans="1:6" ht="42.75" customHeight="1">
      <c r="A27" s="2">
        <v>2019</v>
      </c>
      <c r="B27" s="4">
        <v>82.5</v>
      </c>
      <c r="C27" s="2">
        <v>100</v>
      </c>
      <c r="D27" s="2">
        <v>86</v>
      </c>
      <c r="E27" s="113" t="s">
        <v>227</v>
      </c>
      <c r="F27" s="113"/>
    </row>
    <row r="28" spans="1:6" ht="48" customHeight="1">
      <c r="A28" s="2">
        <v>2020</v>
      </c>
      <c r="B28" s="4">
        <v>96</v>
      </c>
      <c r="C28" s="2">
        <v>100</v>
      </c>
      <c r="D28" s="2">
        <v>86</v>
      </c>
      <c r="E28" s="113" t="s">
        <v>228</v>
      </c>
      <c r="F28" s="113"/>
    </row>
    <row r="29" spans="1:6" ht="15">
      <c r="A29" s="2">
        <v>2021</v>
      </c>
      <c r="B29" s="4"/>
      <c r="C29" s="2">
        <v>100</v>
      </c>
      <c r="D29" s="2">
        <v>86</v>
      </c>
      <c r="E29" s="112"/>
      <c r="F29" s="112"/>
    </row>
    <row r="30" spans="1:6" ht="15">
      <c r="A30" s="2">
        <v>2022</v>
      </c>
      <c r="B30" s="4"/>
      <c r="C30" s="2">
        <v>100</v>
      </c>
      <c r="D30" s="2">
        <v>86</v>
      </c>
      <c r="E30" s="111"/>
      <c r="F30" s="111"/>
    </row>
    <row r="31" spans="1:6" ht="15">
      <c r="A31" s="2">
        <v>2023</v>
      </c>
      <c r="B31" s="4"/>
      <c r="C31" s="2">
        <v>100</v>
      </c>
      <c r="D31" s="2">
        <v>86</v>
      </c>
      <c r="E31" s="111"/>
      <c r="F31" s="111"/>
    </row>
    <row r="32" spans="1:6" ht="15">
      <c r="A32" s="2">
        <v>2024</v>
      </c>
      <c r="B32" s="4"/>
      <c r="C32" s="2">
        <v>100</v>
      </c>
      <c r="D32" s="2">
        <v>86</v>
      </c>
      <c r="E32" s="111"/>
      <c r="F32" s="111"/>
    </row>
    <row r="33" spans="1:6" ht="15">
      <c r="A33" s="2">
        <v>2025</v>
      </c>
      <c r="B33" s="4"/>
      <c r="C33" s="2">
        <v>100</v>
      </c>
      <c r="D33" s="2">
        <v>86</v>
      </c>
      <c r="E33" s="111"/>
      <c r="F33" s="111"/>
    </row>
    <row r="34" spans="1:6" ht="15">
      <c r="A34" s="2">
        <v>2026</v>
      </c>
      <c r="B34" s="4"/>
      <c r="C34" s="2">
        <v>100</v>
      </c>
      <c r="D34" s="2">
        <v>86</v>
      </c>
      <c r="E34" s="111"/>
      <c r="F34" s="111"/>
    </row>
    <row r="35" spans="1:6" ht="15">
      <c r="A35" s="2">
        <v>2027</v>
      </c>
      <c r="B35" s="4"/>
      <c r="C35" s="2">
        <v>100</v>
      </c>
      <c r="D35" s="2">
        <v>86</v>
      </c>
      <c r="E35" s="111"/>
      <c r="F35" s="111"/>
    </row>
    <row r="36" spans="1:6" ht="15">
      <c r="A36" s="2">
        <v>2028</v>
      </c>
      <c r="B36" s="4"/>
      <c r="C36" s="2">
        <v>100</v>
      </c>
      <c r="D36" s="2">
        <v>86</v>
      </c>
      <c r="E36" s="111"/>
      <c r="F36" s="111"/>
    </row>
    <row r="37" spans="1:6" ht="15">
      <c r="A37" s="2">
        <v>2029</v>
      </c>
      <c r="B37" s="4"/>
      <c r="C37" s="2">
        <v>100</v>
      </c>
      <c r="D37" s="2">
        <v>86</v>
      </c>
      <c r="E37" s="111"/>
      <c r="F37" s="111"/>
    </row>
    <row r="38" spans="1:6" ht="15">
      <c r="A38" s="2">
        <v>2030</v>
      </c>
      <c r="B38" s="4"/>
      <c r="C38" s="2">
        <v>100</v>
      </c>
      <c r="D38" s="2">
        <v>86</v>
      </c>
      <c r="E38" s="111"/>
      <c r="F38" s="111"/>
    </row>
    <row r="39" spans="1:6" ht="15">
      <c r="A39" s="2">
        <v>2031</v>
      </c>
      <c r="B39" s="4"/>
      <c r="C39" s="2">
        <v>100</v>
      </c>
      <c r="D39" s="2">
        <v>86</v>
      </c>
      <c r="E39" s="111"/>
      <c r="F39" s="111"/>
    </row>
    <row r="40" spans="1:6" ht="15">
      <c r="A40" s="2">
        <v>2032</v>
      </c>
      <c r="B40" s="2"/>
      <c r="C40" s="2">
        <v>100</v>
      </c>
      <c r="D40" s="2">
        <v>86</v>
      </c>
      <c r="E40" s="111"/>
      <c r="F40" s="111"/>
    </row>
  </sheetData>
  <sheetProtection/>
  <mergeCells count="19">
    <mergeCell ref="E33:F33"/>
    <mergeCell ref="A1:C4"/>
    <mergeCell ref="D1:F4"/>
    <mergeCell ref="E24:F24"/>
    <mergeCell ref="E25:F25"/>
    <mergeCell ref="E26:F26"/>
    <mergeCell ref="E27:F27"/>
    <mergeCell ref="E28:F28"/>
    <mergeCell ref="E29:F29"/>
    <mergeCell ref="E30:F30"/>
    <mergeCell ref="E31:F31"/>
    <mergeCell ref="E32:F32"/>
    <mergeCell ref="E40:F40"/>
    <mergeCell ref="E34:F34"/>
    <mergeCell ref="E35:F35"/>
    <mergeCell ref="E36:F36"/>
    <mergeCell ref="E37:F37"/>
    <mergeCell ref="E38:F38"/>
    <mergeCell ref="E39:F3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6"/>
  <sheetViews>
    <sheetView zoomScale="70" zoomScaleNormal="70" zoomScalePageLayoutView="0" workbookViewId="0" topLeftCell="A42">
      <selection activeCell="E56" sqref="E56"/>
    </sheetView>
  </sheetViews>
  <sheetFormatPr defaultColWidth="11.421875" defaultRowHeight="15"/>
  <cols>
    <col min="1" max="1" width="9.421875" style="9" customWidth="1"/>
    <col min="2" max="2" width="15.7109375" style="0" customWidth="1"/>
    <col min="3" max="3" width="16.140625" style="0" customWidth="1"/>
    <col min="4" max="4" width="13.00390625" style="0" customWidth="1"/>
    <col min="5" max="5" width="8.57421875" style="0" customWidth="1"/>
    <col min="6" max="6" width="8.421875" style="0" customWidth="1"/>
    <col min="7" max="7" width="176.57421875" style="0" customWidth="1"/>
    <col min="8" max="8" width="20.140625" style="0" customWidth="1"/>
  </cols>
  <sheetData>
    <row r="1" spans="1:8" ht="15" customHeight="1">
      <c r="A1" s="90"/>
      <c r="B1" s="91"/>
      <c r="C1" s="92"/>
      <c r="D1" s="76" t="s">
        <v>19</v>
      </c>
      <c r="E1" s="77"/>
      <c r="F1" s="77"/>
      <c r="G1" s="77"/>
      <c r="H1" s="77"/>
    </row>
    <row r="2" spans="1:8" ht="15" customHeight="1">
      <c r="A2" s="93"/>
      <c r="B2" s="94"/>
      <c r="C2" s="95"/>
      <c r="D2" s="76"/>
      <c r="E2" s="77"/>
      <c r="F2" s="77"/>
      <c r="G2" s="77"/>
      <c r="H2" s="77"/>
    </row>
    <row r="3" spans="1:8" ht="15" customHeight="1">
      <c r="A3" s="93"/>
      <c r="B3" s="94"/>
      <c r="C3" s="95"/>
      <c r="D3" s="76"/>
      <c r="E3" s="77"/>
      <c r="F3" s="77"/>
      <c r="G3" s="77"/>
      <c r="H3" s="77"/>
    </row>
    <row r="4" spans="1:8" ht="15" customHeight="1">
      <c r="A4" s="96"/>
      <c r="B4" s="97"/>
      <c r="C4" s="98"/>
      <c r="D4" s="76"/>
      <c r="E4" s="77"/>
      <c r="F4" s="77"/>
      <c r="G4" s="77"/>
      <c r="H4" s="77"/>
    </row>
    <row r="5" ht="6" customHeight="1"/>
    <row r="21" ht="18.75" customHeight="1"/>
    <row r="23" ht="26.25" customHeight="1"/>
    <row r="24" spans="1:8" s="1" customFormat="1" ht="61.5" customHeight="1">
      <c r="A24" s="19" t="s">
        <v>20</v>
      </c>
      <c r="B24" s="20" t="s">
        <v>21</v>
      </c>
      <c r="C24" s="20" t="s">
        <v>22</v>
      </c>
      <c r="D24" s="21" t="s">
        <v>23</v>
      </c>
      <c r="E24" s="19" t="s">
        <v>24</v>
      </c>
      <c r="F24" s="19" t="s">
        <v>25</v>
      </c>
      <c r="G24" s="99" t="s">
        <v>26</v>
      </c>
      <c r="H24" s="99"/>
    </row>
    <row r="25" spans="1:8" ht="17.25" customHeight="1">
      <c r="A25" s="22" t="s">
        <v>27</v>
      </c>
      <c r="B25" s="23">
        <v>11</v>
      </c>
      <c r="C25" s="23"/>
      <c r="D25" s="24"/>
      <c r="E25" s="25"/>
      <c r="F25" s="26"/>
      <c r="G25" s="100" t="s">
        <v>28</v>
      </c>
      <c r="H25" s="101"/>
    </row>
    <row r="26" spans="1:8" ht="20.25" customHeight="1">
      <c r="A26" s="27" t="s">
        <v>29</v>
      </c>
      <c r="B26" s="14">
        <v>10</v>
      </c>
      <c r="C26" s="14"/>
      <c r="D26" s="13"/>
      <c r="E26" s="2"/>
      <c r="F26" s="28"/>
      <c r="G26" s="102"/>
      <c r="H26" s="103"/>
    </row>
    <row r="27" spans="1:17" ht="31.5" customHeight="1">
      <c r="A27" s="27" t="s">
        <v>30</v>
      </c>
      <c r="B27" s="14">
        <v>12</v>
      </c>
      <c r="C27" s="14"/>
      <c r="D27" s="13"/>
      <c r="E27" s="2"/>
      <c r="F27" s="28"/>
      <c r="G27" s="100" t="s">
        <v>31</v>
      </c>
      <c r="H27" s="101"/>
      <c r="J27" s="78" t="s">
        <v>32</v>
      </c>
      <c r="K27" s="79"/>
      <c r="L27" s="79"/>
      <c r="M27" s="79"/>
      <c r="N27" s="79"/>
      <c r="O27" s="79"/>
      <c r="P27" s="79"/>
      <c r="Q27" s="80"/>
    </row>
    <row r="28" spans="1:17" ht="15">
      <c r="A28" s="27" t="s">
        <v>33</v>
      </c>
      <c r="B28" s="14">
        <v>12</v>
      </c>
      <c r="C28" s="14"/>
      <c r="D28" s="13"/>
      <c r="E28" s="2"/>
      <c r="F28" s="28"/>
      <c r="G28" s="102"/>
      <c r="H28" s="103"/>
      <c r="J28" s="29"/>
      <c r="K28" s="30"/>
      <c r="L28" s="30"/>
      <c r="M28" s="30"/>
      <c r="N28" s="30"/>
      <c r="O28" s="30"/>
      <c r="P28" s="30"/>
      <c r="Q28" s="31"/>
    </row>
    <row r="29" spans="1:17" ht="15">
      <c r="A29" s="27" t="s">
        <v>34</v>
      </c>
      <c r="B29" s="14">
        <v>13</v>
      </c>
      <c r="C29" s="14"/>
      <c r="D29" s="13"/>
      <c r="E29" s="2"/>
      <c r="F29" s="28"/>
      <c r="G29" s="82" t="s">
        <v>35</v>
      </c>
      <c r="H29" s="83"/>
      <c r="J29" s="29" t="s">
        <v>36</v>
      </c>
      <c r="K29" s="30"/>
      <c r="L29" s="30"/>
      <c r="M29" s="30"/>
      <c r="N29" s="30"/>
      <c r="O29" s="30"/>
      <c r="P29" s="30"/>
      <c r="Q29" s="31"/>
    </row>
    <row r="30" spans="1:17" ht="19.5" customHeight="1" thickBot="1">
      <c r="A30" s="32" t="s">
        <v>37</v>
      </c>
      <c r="B30" s="33">
        <v>5</v>
      </c>
      <c r="C30" s="33"/>
      <c r="D30" s="34"/>
      <c r="E30" s="35"/>
      <c r="F30" s="36"/>
      <c r="G30" s="84"/>
      <c r="H30" s="85"/>
      <c r="J30" s="29" t="s">
        <v>38</v>
      </c>
      <c r="K30" s="30"/>
      <c r="L30" s="30"/>
      <c r="M30" s="30"/>
      <c r="N30" s="30"/>
      <c r="O30" s="30"/>
      <c r="P30" s="30"/>
      <c r="Q30" s="31"/>
    </row>
    <row r="31" spans="1:17" ht="17.25" customHeight="1">
      <c r="A31" s="37">
        <v>43466</v>
      </c>
      <c r="B31" s="38">
        <v>0</v>
      </c>
      <c r="C31" s="38">
        <v>112</v>
      </c>
      <c r="D31" s="39">
        <f>(B31/C31)*100</f>
        <v>0</v>
      </c>
      <c r="E31" s="2">
        <v>0.1</v>
      </c>
      <c r="F31" s="2">
        <v>0.2</v>
      </c>
      <c r="G31" s="81" t="s">
        <v>39</v>
      </c>
      <c r="H31" s="81"/>
      <c r="J31" s="29" t="s">
        <v>40</v>
      </c>
      <c r="K31" s="30"/>
      <c r="L31" s="30"/>
      <c r="M31" s="30"/>
      <c r="N31" s="30"/>
      <c r="O31" s="30"/>
      <c r="P31" s="30"/>
      <c r="Q31" s="31"/>
    </row>
    <row r="32" spans="1:17" ht="30" customHeight="1">
      <c r="A32" s="40" t="s">
        <v>41</v>
      </c>
      <c r="B32" s="14">
        <v>1</v>
      </c>
      <c r="C32" s="14">
        <v>1650</v>
      </c>
      <c r="D32" s="13">
        <f aca="true" t="shared" si="0" ref="D32:D66">(B32/C32)*100</f>
        <v>0.06060606060606061</v>
      </c>
      <c r="E32" s="2">
        <v>0.1</v>
      </c>
      <c r="F32" s="2">
        <v>0.2</v>
      </c>
      <c r="G32" s="86" t="s">
        <v>42</v>
      </c>
      <c r="H32" s="86"/>
      <c r="J32" s="87" t="s">
        <v>43</v>
      </c>
      <c r="K32" s="88"/>
      <c r="L32" s="88"/>
      <c r="M32" s="88"/>
      <c r="N32" s="88"/>
      <c r="O32" s="88"/>
      <c r="P32" s="88"/>
      <c r="Q32" s="89"/>
    </row>
    <row r="33" spans="1:17" ht="14.25" customHeight="1">
      <c r="A33" s="40" t="s">
        <v>44</v>
      </c>
      <c r="B33" s="14">
        <v>0</v>
      </c>
      <c r="C33" s="14">
        <v>1650</v>
      </c>
      <c r="D33" s="13">
        <f t="shared" si="0"/>
        <v>0</v>
      </c>
      <c r="E33" s="2">
        <v>0.1</v>
      </c>
      <c r="F33" s="2">
        <v>0.2</v>
      </c>
      <c r="G33" s="81" t="s">
        <v>45</v>
      </c>
      <c r="H33" s="81"/>
      <c r="J33" s="87"/>
      <c r="K33" s="88"/>
      <c r="L33" s="88"/>
      <c r="M33" s="88"/>
      <c r="N33" s="88"/>
      <c r="O33" s="88"/>
      <c r="P33" s="88"/>
      <c r="Q33" s="89"/>
    </row>
    <row r="34" spans="1:17" ht="15">
      <c r="A34" s="40" t="s">
        <v>46</v>
      </c>
      <c r="B34" s="14">
        <v>0</v>
      </c>
      <c r="C34" s="14">
        <v>1492</v>
      </c>
      <c r="D34" s="13">
        <f t="shared" si="0"/>
        <v>0</v>
      </c>
      <c r="E34" s="2">
        <v>0.1</v>
      </c>
      <c r="F34" s="2">
        <v>0.2</v>
      </c>
      <c r="G34" s="81" t="s">
        <v>47</v>
      </c>
      <c r="H34" s="81"/>
      <c r="J34" s="29" t="s">
        <v>48</v>
      </c>
      <c r="K34" s="30"/>
      <c r="L34" s="30"/>
      <c r="M34" s="30"/>
      <c r="N34" s="30"/>
      <c r="O34" s="30"/>
      <c r="P34" s="30"/>
      <c r="Q34" s="31"/>
    </row>
    <row r="35" spans="1:17" ht="40.5" customHeight="1">
      <c r="A35" s="40" t="s">
        <v>49</v>
      </c>
      <c r="B35" s="14">
        <v>2</v>
      </c>
      <c r="C35" s="14">
        <v>1492</v>
      </c>
      <c r="D35" s="13">
        <f t="shared" si="0"/>
        <v>0.13404825737265416</v>
      </c>
      <c r="E35" s="2">
        <v>0.1</v>
      </c>
      <c r="F35" s="2">
        <v>0.2</v>
      </c>
      <c r="G35" s="86" t="s">
        <v>50</v>
      </c>
      <c r="H35" s="86"/>
      <c r="J35" s="29" t="s">
        <v>51</v>
      </c>
      <c r="K35" s="30"/>
      <c r="L35" s="30"/>
      <c r="M35" s="30"/>
      <c r="N35" s="30"/>
      <c r="O35" s="30"/>
      <c r="P35" s="30"/>
      <c r="Q35" s="31"/>
    </row>
    <row r="36" spans="1:17" ht="33.75" customHeight="1">
      <c r="A36" s="40" t="s">
        <v>52</v>
      </c>
      <c r="B36" s="14">
        <v>1</v>
      </c>
      <c r="C36" s="14">
        <v>1492</v>
      </c>
      <c r="D36" s="13">
        <f t="shared" si="0"/>
        <v>0.06702412868632708</v>
      </c>
      <c r="E36" s="2">
        <v>0.1</v>
      </c>
      <c r="F36" s="2">
        <v>0.2</v>
      </c>
      <c r="G36" s="86" t="s">
        <v>53</v>
      </c>
      <c r="H36" s="86"/>
      <c r="J36" s="41"/>
      <c r="K36" s="42"/>
      <c r="L36" s="42"/>
      <c r="M36" s="42"/>
      <c r="N36" s="42"/>
      <c r="O36" s="42"/>
      <c r="P36" s="42"/>
      <c r="Q36" s="43"/>
    </row>
    <row r="37" spans="1:8" ht="15">
      <c r="A37" s="40" t="s">
        <v>54</v>
      </c>
      <c r="B37" s="14">
        <v>0</v>
      </c>
      <c r="C37" s="14">
        <v>450</v>
      </c>
      <c r="D37" s="13">
        <f t="shared" si="0"/>
        <v>0</v>
      </c>
      <c r="E37" s="2">
        <v>0.1</v>
      </c>
      <c r="F37" s="2">
        <v>0.2</v>
      </c>
      <c r="G37" s="81" t="s">
        <v>55</v>
      </c>
      <c r="H37" s="81"/>
    </row>
    <row r="38" spans="1:8" ht="40.5" customHeight="1">
      <c r="A38" s="40" t="s">
        <v>56</v>
      </c>
      <c r="B38" s="14">
        <v>4</v>
      </c>
      <c r="C38" s="14">
        <v>1492</v>
      </c>
      <c r="D38" s="13">
        <f t="shared" si="0"/>
        <v>0.2680965147453083</v>
      </c>
      <c r="E38" s="2">
        <v>0.1</v>
      </c>
      <c r="F38" s="2">
        <v>0.2</v>
      </c>
      <c r="G38" s="81" t="s">
        <v>57</v>
      </c>
      <c r="H38" s="81"/>
    </row>
    <row r="39" spans="1:8" ht="26.25" customHeight="1">
      <c r="A39" s="40" t="s">
        <v>58</v>
      </c>
      <c r="B39" s="14">
        <v>4</v>
      </c>
      <c r="C39" s="14">
        <v>1492</v>
      </c>
      <c r="D39" s="13">
        <f t="shared" si="0"/>
        <v>0.2680965147453083</v>
      </c>
      <c r="E39" s="2">
        <v>0.1</v>
      </c>
      <c r="F39" s="46">
        <v>0.2</v>
      </c>
      <c r="G39" s="81" t="s">
        <v>59</v>
      </c>
      <c r="H39" s="81"/>
    </row>
    <row r="40" spans="1:8" ht="28.5" customHeight="1">
      <c r="A40" s="40" t="s">
        <v>60</v>
      </c>
      <c r="B40" s="14">
        <v>5</v>
      </c>
      <c r="C40" s="14">
        <v>1492</v>
      </c>
      <c r="D40" s="13">
        <f t="shared" si="0"/>
        <v>0.3351206434316354</v>
      </c>
      <c r="E40" s="2">
        <v>0.1</v>
      </c>
      <c r="F40" s="2">
        <v>0.2</v>
      </c>
      <c r="G40" s="81" t="s">
        <v>61</v>
      </c>
      <c r="H40" s="81"/>
    </row>
    <row r="41" spans="1:8" ht="15">
      <c r="A41" s="40" t="s">
        <v>62</v>
      </c>
      <c r="B41" s="14">
        <v>0</v>
      </c>
      <c r="C41" s="14">
        <v>1492</v>
      </c>
      <c r="D41" s="13">
        <f t="shared" si="0"/>
        <v>0</v>
      </c>
      <c r="E41" s="2">
        <v>0.1</v>
      </c>
      <c r="F41" s="2">
        <v>0.2</v>
      </c>
      <c r="G41" s="105" t="s">
        <v>63</v>
      </c>
      <c r="H41" s="105"/>
    </row>
    <row r="42" spans="1:8" ht="15">
      <c r="A42" s="40" t="s">
        <v>64</v>
      </c>
      <c r="B42" s="14">
        <v>0</v>
      </c>
      <c r="C42" s="14">
        <v>450</v>
      </c>
      <c r="D42" s="13">
        <f t="shared" si="0"/>
        <v>0</v>
      </c>
      <c r="E42" s="2">
        <v>0.1</v>
      </c>
      <c r="F42" s="2">
        <v>0.2</v>
      </c>
      <c r="G42" s="105" t="s">
        <v>65</v>
      </c>
      <c r="H42" s="105"/>
    </row>
    <row r="43" spans="1:8" ht="15">
      <c r="A43" s="40">
        <v>43831</v>
      </c>
      <c r="B43" s="14">
        <v>0</v>
      </c>
      <c r="C43" s="14">
        <v>450</v>
      </c>
      <c r="D43" s="13">
        <f t="shared" si="0"/>
        <v>0</v>
      </c>
      <c r="E43" s="2">
        <v>0.1</v>
      </c>
      <c r="F43" s="2">
        <v>0.2</v>
      </c>
      <c r="G43" s="105" t="s">
        <v>65</v>
      </c>
      <c r="H43" s="105"/>
    </row>
    <row r="44" spans="1:8" ht="59.25" customHeight="1">
      <c r="A44" s="40" t="s">
        <v>41</v>
      </c>
      <c r="B44" s="14">
        <v>1</v>
      </c>
      <c r="C44" s="14">
        <v>1082</v>
      </c>
      <c r="D44" s="13">
        <f t="shared" si="0"/>
        <v>0.09242144177449169</v>
      </c>
      <c r="E44" s="2">
        <v>0.1</v>
      </c>
      <c r="F44" s="2">
        <v>0.2</v>
      </c>
      <c r="G44" s="81" t="s">
        <v>66</v>
      </c>
      <c r="H44" s="81"/>
    </row>
    <row r="45" spans="1:8" ht="34.5" customHeight="1">
      <c r="A45" s="40" t="s">
        <v>44</v>
      </c>
      <c r="B45" s="14">
        <v>1</v>
      </c>
      <c r="C45" s="14">
        <v>1082</v>
      </c>
      <c r="D45" s="13">
        <f t="shared" si="0"/>
        <v>0.09242144177449169</v>
      </c>
      <c r="E45" s="2">
        <v>0.1</v>
      </c>
      <c r="F45" s="2">
        <v>0.2</v>
      </c>
      <c r="G45" s="81" t="s">
        <v>67</v>
      </c>
      <c r="H45" s="81"/>
    </row>
    <row r="46" spans="1:8" ht="15">
      <c r="A46" s="40" t="s">
        <v>46</v>
      </c>
      <c r="B46" s="14">
        <v>0</v>
      </c>
      <c r="C46" s="14">
        <v>1194</v>
      </c>
      <c r="D46" s="13">
        <f t="shared" si="0"/>
        <v>0</v>
      </c>
      <c r="E46" s="2">
        <v>0.1</v>
      </c>
      <c r="F46" s="2">
        <v>0.2</v>
      </c>
      <c r="G46" s="105" t="s">
        <v>47</v>
      </c>
      <c r="H46" s="105"/>
    </row>
    <row r="47" spans="1:8" ht="15">
      <c r="A47" s="40" t="s">
        <v>49</v>
      </c>
      <c r="B47" s="14">
        <v>0</v>
      </c>
      <c r="C47" s="14">
        <v>1194</v>
      </c>
      <c r="D47" s="13">
        <f t="shared" si="0"/>
        <v>0</v>
      </c>
      <c r="E47" s="2">
        <v>0.1</v>
      </c>
      <c r="F47" s="2">
        <v>0.2</v>
      </c>
      <c r="G47" s="105" t="s">
        <v>68</v>
      </c>
      <c r="H47" s="105"/>
    </row>
    <row r="48" spans="1:8" ht="15">
      <c r="A48" s="40" t="s">
        <v>52</v>
      </c>
      <c r="B48" s="45">
        <v>0</v>
      </c>
      <c r="C48" s="45">
        <v>1194</v>
      </c>
      <c r="D48" s="13">
        <f t="shared" si="0"/>
        <v>0</v>
      </c>
      <c r="E48" s="2">
        <v>0.1</v>
      </c>
      <c r="F48" s="2">
        <v>0.2</v>
      </c>
      <c r="G48" s="105" t="s">
        <v>69</v>
      </c>
      <c r="H48" s="105"/>
    </row>
    <row r="49" spans="1:8" ht="15">
      <c r="A49" s="40" t="s">
        <v>54</v>
      </c>
      <c r="B49" s="49">
        <v>0</v>
      </c>
      <c r="C49" s="49">
        <v>394</v>
      </c>
      <c r="D49" s="13">
        <f t="shared" si="0"/>
        <v>0</v>
      </c>
      <c r="E49" s="2">
        <v>0.1</v>
      </c>
      <c r="F49" s="2">
        <v>0.2</v>
      </c>
      <c r="G49" s="105" t="s">
        <v>70</v>
      </c>
      <c r="H49" s="105"/>
    </row>
    <row r="50" spans="1:8" ht="15">
      <c r="A50" s="40" t="s">
        <v>56</v>
      </c>
      <c r="B50" s="49">
        <v>1</v>
      </c>
      <c r="C50" s="49">
        <v>1132</v>
      </c>
      <c r="D50" s="13">
        <f t="shared" si="0"/>
        <v>0.08833922261484099</v>
      </c>
      <c r="E50" s="2">
        <v>0.1</v>
      </c>
      <c r="F50" s="2">
        <v>0.2</v>
      </c>
      <c r="G50" s="81" t="s">
        <v>69</v>
      </c>
      <c r="H50" s="81"/>
    </row>
    <row r="51" spans="1:8" ht="15">
      <c r="A51" s="40" t="s">
        <v>58</v>
      </c>
      <c r="B51" s="49">
        <v>0</v>
      </c>
      <c r="C51" s="49">
        <v>1132</v>
      </c>
      <c r="D51" s="13">
        <f t="shared" si="0"/>
        <v>0</v>
      </c>
      <c r="E51" s="2">
        <v>0.1</v>
      </c>
      <c r="F51" s="2">
        <v>0.2</v>
      </c>
      <c r="G51" s="81" t="s">
        <v>69</v>
      </c>
      <c r="H51" s="81"/>
    </row>
    <row r="52" spans="1:8" ht="29.25" customHeight="1">
      <c r="A52" s="40" t="s">
        <v>60</v>
      </c>
      <c r="B52" s="49">
        <v>1</v>
      </c>
      <c r="C52" s="49">
        <v>1132</v>
      </c>
      <c r="D52" s="13">
        <f t="shared" si="0"/>
        <v>0.08833922261484099</v>
      </c>
      <c r="E52" s="2">
        <v>0.1</v>
      </c>
      <c r="F52" s="2">
        <v>0.2</v>
      </c>
      <c r="G52" s="81" t="s">
        <v>71</v>
      </c>
      <c r="H52" s="81"/>
    </row>
    <row r="53" spans="1:8" ht="15">
      <c r="A53" s="40" t="s">
        <v>62</v>
      </c>
      <c r="B53" s="49">
        <v>0</v>
      </c>
      <c r="C53" s="49">
        <v>1330</v>
      </c>
      <c r="D53" s="13">
        <f t="shared" si="0"/>
        <v>0</v>
      </c>
      <c r="E53" s="2">
        <v>0.1</v>
      </c>
      <c r="F53" s="2">
        <v>0.2</v>
      </c>
      <c r="G53" s="81" t="s">
        <v>72</v>
      </c>
      <c r="H53" s="81"/>
    </row>
    <row r="54" spans="1:8" ht="15">
      <c r="A54" s="56" t="s">
        <v>64</v>
      </c>
      <c r="B54" s="57">
        <v>0</v>
      </c>
      <c r="C54" s="57">
        <v>1330</v>
      </c>
      <c r="D54" s="58" t="s">
        <v>73</v>
      </c>
      <c r="E54" s="59">
        <v>0.1</v>
      </c>
      <c r="F54" s="59">
        <v>0.2</v>
      </c>
      <c r="G54" s="104" t="s">
        <v>74</v>
      </c>
      <c r="H54" s="104"/>
    </row>
    <row r="55" spans="1:8" ht="114" customHeight="1">
      <c r="A55" s="52">
        <v>44197</v>
      </c>
      <c r="B55" s="53">
        <v>0</v>
      </c>
      <c r="C55" s="53">
        <v>278</v>
      </c>
      <c r="D55" s="54">
        <f t="shared" si="0"/>
        <v>0</v>
      </c>
      <c r="E55" s="59">
        <v>0.1</v>
      </c>
      <c r="F55" s="59">
        <v>0.2</v>
      </c>
      <c r="G55" s="106" t="s">
        <v>75</v>
      </c>
      <c r="H55" s="107"/>
    </row>
    <row r="56" spans="1:8" ht="15">
      <c r="A56" s="52">
        <v>44228</v>
      </c>
      <c r="B56" s="67">
        <v>0</v>
      </c>
      <c r="C56" s="67">
        <v>278</v>
      </c>
      <c r="D56" s="54">
        <f t="shared" si="0"/>
        <v>0</v>
      </c>
      <c r="E56" s="55"/>
      <c r="F56" s="59">
        <v>0.2</v>
      </c>
      <c r="G56" s="108"/>
      <c r="H56" s="109"/>
    </row>
    <row r="57" spans="1:8" ht="15">
      <c r="A57" s="52">
        <v>44256</v>
      </c>
      <c r="B57" s="55"/>
      <c r="C57" s="55"/>
      <c r="D57" s="54" t="e">
        <f t="shared" si="0"/>
        <v>#DIV/0!</v>
      </c>
      <c r="E57" s="55"/>
      <c r="F57" s="55"/>
      <c r="G57" s="108"/>
      <c r="H57" s="109"/>
    </row>
    <row r="58" spans="1:8" ht="15">
      <c r="A58" s="52">
        <v>44287</v>
      </c>
      <c r="B58" s="55"/>
      <c r="C58" s="55"/>
      <c r="D58" s="54" t="e">
        <f t="shared" si="0"/>
        <v>#DIV/0!</v>
      </c>
      <c r="E58" s="55"/>
      <c r="F58" s="55"/>
      <c r="G58" s="108"/>
      <c r="H58" s="109"/>
    </row>
    <row r="59" spans="1:8" ht="15">
      <c r="A59" s="52">
        <v>44317</v>
      </c>
      <c r="B59" s="55"/>
      <c r="C59" s="55"/>
      <c r="D59" s="54" t="e">
        <f t="shared" si="0"/>
        <v>#DIV/0!</v>
      </c>
      <c r="E59" s="55"/>
      <c r="F59" s="55"/>
      <c r="G59" s="108"/>
      <c r="H59" s="109"/>
    </row>
    <row r="60" spans="1:8" ht="15">
      <c r="A60" s="52">
        <v>44348</v>
      </c>
      <c r="B60" s="55"/>
      <c r="C60" s="55"/>
      <c r="D60" s="54" t="e">
        <f t="shared" si="0"/>
        <v>#DIV/0!</v>
      </c>
      <c r="E60" s="55"/>
      <c r="F60" s="55"/>
      <c r="G60" s="108"/>
      <c r="H60" s="109"/>
    </row>
    <row r="61" spans="1:8" ht="15">
      <c r="A61" s="52">
        <v>44378</v>
      </c>
      <c r="B61" s="55"/>
      <c r="C61" s="55"/>
      <c r="D61" s="54" t="e">
        <f t="shared" si="0"/>
        <v>#DIV/0!</v>
      </c>
      <c r="E61" s="55"/>
      <c r="F61" s="55"/>
      <c r="G61" s="108"/>
      <c r="H61" s="109"/>
    </row>
    <row r="62" spans="1:8" ht="15">
      <c r="A62" s="52">
        <v>44409</v>
      </c>
      <c r="B62" s="55"/>
      <c r="C62" s="55"/>
      <c r="D62" s="54" t="e">
        <f t="shared" si="0"/>
        <v>#DIV/0!</v>
      </c>
      <c r="E62" s="55"/>
      <c r="F62" s="55"/>
      <c r="G62" s="108"/>
      <c r="H62" s="109"/>
    </row>
    <row r="63" spans="1:8" ht="15">
      <c r="A63" s="52">
        <v>44440</v>
      </c>
      <c r="B63" s="55"/>
      <c r="C63" s="55"/>
      <c r="D63" s="54" t="e">
        <f t="shared" si="0"/>
        <v>#DIV/0!</v>
      </c>
      <c r="E63" s="55"/>
      <c r="F63" s="55"/>
      <c r="G63" s="108"/>
      <c r="H63" s="109"/>
    </row>
    <row r="64" spans="1:8" ht="15">
      <c r="A64" s="52">
        <v>44470</v>
      </c>
      <c r="B64" s="55"/>
      <c r="C64" s="55"/>
      <c r="D64" s="54" t="e">
        <f t="shared" si="0"/>
        <v>#DIV/0!</v>
      </c>
      <c r="E64" s="55"/>
      <c r="F64" s="55"/>
      <c r="G64" s="108"/>
      <c r="H64" s="109"/>
    </row>
    <row r="65" spans="1:8" ht="15">
      <c r="A65" s="52">
        <v>44501</v>
      </c>
      <c r="B65" s="55"/>
      <c r="C65" s="55"/>
      <c r="D65" s="54" t="e">
        <f t="shared" si="0"/>
        <v>#DIV/0!</v>
      </c>
      <c r="E65" s="55"/>
      <c r="F65" s="55"/>
      <c r="G65" s="108"/>
      <c r="H65" s="109"/>
    </row>
    <row r="66" spans="1:8" ht="15">
      <c r="A66" s="52">
        <v>44531</v>
      </c>
      <c r="B66" s="55"/>
      <c r="C66" s="55"/>
      <c r="D66" s="54" t="e">
        <f t="shared" si="0"/>
        <v>#DIV/0!</v>
      </c>
      <c r="E66" s="55"/>
      <c r="F66" s="55"/>
      <c r="G66" s="108"/>
      <c r="H66" s="109"/>
    </row>
  </sheetData>
  <sheetProtection/>
  <mergeCells count="44">
    <mergeCell ref="G65:H65"/>
    <mergeCell ref="G66:H66"/>
    <mergeCell ref="G60:H60"/>
    <mergeCell ref="G61:H61"/>
    <mergeCell ref="G62:H62"/>
    <mergeCell ref="G63:H63"/>
    <mergeCell ref="G64:H64"/>
    <mergeCell ref="G55:H55"/>
    <mergeCell ref="G56:H56"/>
    <mergeCell ref="G57:H57"/>
    <mergeCell ref="G58:H58"/>
    <mergeCell ref="G59:H59"/>
    <mergeCell ref="G53:H53"/>
    <mergeCell ref="G54:H54"/>
    <mergeCell ref="G39:H39"/>
    <mergeCell ref="G47:H47"/>
    <mergeCell ref="G48:H48"/>
    <mergeCell ref="G41:H41"/>
    <mergeCell ref="G42:H42"/>
    <mergeCell ref="G43:H43"/>
    <mergeCell ref="G44:H44"/>
    <mergeCell ref="G45:H45"/>
    <mergeCell ref="G46:H46"/>
    <mergeCell ref="G49:H49"/>
    <mergeCell ref="G50:H50"/>
    <mergeCell ref="G51:H51"/>
    <mergeCell ref="G52:H52"/>
    <mergeCell ref="A1:C4"/>
    <mergeCell ref="D1:H4"/>
    <mergeCell ref="G24:H24"/>
    <mergeCell ref="G25:H26"/>
    <mergeCell ref="G27:H28"/>
    <mergeCell ref="J27:Q27"/>
    <mergeCell ref="G40:H40"/>
    <mergeCell ref="G29:H30"/>
    <mergeCell ref="G31:H31"/>
    <mergeCell ref="G32:H32"/>
    <mergeCell ref="J32:Q33"/>
    <mergeCell ref="G33:H33"/>
    <mergeCell ref="G34:H34"/>
    <mergeCell ref="G35:H35"/>
    <mergeCell ref="G36:H36"/>
    <mergeCell ref="G37:H37"/>
    <mergeCell ref="G38:H3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46"/>
  <sheetViews>
    <sheetView zoomScale="90" zoomScaleNormal="90" zoomScalePageLayoutView="0" workbookViewId="0" topLeftCell="A20">
      <selection activeCell="C37" sqref="C37"/>
    </sheetView>
  </sheetViews>
  <sheetFormatPr defaultColWidth="11.421875" defaultRowHeight="15"/>
  <cols>
    <col min="1" max="1" width="9.421875" style="0" customWidth="1"/>
    <col min="2" max="2" width="12.57421875" style="0" customWidth="1"/>
    <col min="3" max="3" width="9.421875" style="0" customWidth="1"/>
    <col min="4" max="4" width="8.8515625" style="0" customWidth="1"/>
    <col min="5" max="5" width="8.57421875" style="0" customWidth="1"/>
    <col min="6" max="6" width="8.421875" style="0" customWidth="1"/>
    <col min="7" max="7" width="134.57421875" style="0" customWidth="1"/>
    <col min="8" max="8" width="20.140625" style="0" customWidth="1"/>
  </cols>
  <sheetData>
    <row r="1" spans="1:8" ht="15" customHeight="1">
      <c r="A1" s="90"/>
      <c r="B1" s="91"/>
      <c r="C1" s="92"/>
      <c r="D1" s="76" t="s">
        <v>19</v>
      </c>
      <c r="E1" s="114"/>
      <c r="F1" s="114"/>
      <c r="G1" s="114"/>
      <c r="H1" s="114"/>
    </row>
    <row r="2" spans="1:8" ht="15" customHeight="1">
      <c r="A2" s="93"/>
      <c r="B2" s="115"/>
      <c r="C2" s="95"/>
      <c r="D2" s="76"/>
      <c r="E2" s="114"/>
      <c r="F2" s="114"/>
      <c r="G2" s="114"/>
      <c r="H2" s="114"/>
    </row>
    <row r="3" spans="1:8" ht="15" customHeight="1">
      <c r="A3" s="93"/>
      <c r="B3" s="115"/>
      <c r="C3" s="95"/>
      <c r="D3" s="76"/>
      <c r="E3" s="114"/>
      <c r="F3" s="114"/>
      <c r="G3" s="114"/>
      <c r="H3" s="114"/>
    </row>
    <row r="4" spans="1:8" ht="15" customHeight="1">
      <c r="A4" s="96"/>
      <c r="B4" s="97"/>
      <c r="C4" s="98"/>
      <c r="D4" s="76"/>
      <c r="E4" s="114"/>
      <c r="F4" s="114"/>
      <c r="G4" s="114"/>
      <c r="H4" s="114"/>
    </row>
    <row r="5" ht="6" customHeight="1"/>
    <row r="21" ht="18.75" customHeight="1"/>
    <row r="23" ht="27.75" customHeight="1"/>
    <row r="24" spans="1:8" s="1" customFormat="1" ht="43.5" customHeight="1">
      <c r="A24" s="64" t="s">
        <v>20</v>
      </c>
      <c r="B24" s="44" t="s">
        <v>22</v>
      </c>
      <c r="C24" s="64" t="s">
        <v>76</v>
      </c>
      <c r="D24" s="64" t="s">
        <v>77</v>
      </c>
      <c r="E24" s="64" t="s">
        <v>24</v>
      </c>
      <c r="F24" s="64" t="s">
        <v>25</v>
      </c>
      <c r="G24" s="99" t="s">
        <v>26</v>
      </c>
      <c r="H24" s="99"/>
    </row>
    <row r="25" spans="1:8" ht="15">
      <c r="A25" s="2" t="s">
        <v>27</v>
      </c>
      <c r="B25" s="65">
        <v>1200</v>
      </c>
      <c r="C25" s="2">
        <v>73</v>
      </c>
      <c r="D25" s="4">
        <f>(C25/B25)*100</f>
        <v>6.083333333333334</v>
      </c>
      <c r="E25" s="2"/>
      <c r="F25" s="2"/>
      <c r="G25" s="112" t="s">
        <v>78</v>
      </c>
      <c r="H25" s="111"/>
    </row>
    <row r="26" spans="1:8" ht="15">
      <c r="A26" s="2" t="s">
        <v>29</v>
      </c>
      <c r="B26" s="2">
        <v>1150</v>
      </c>
      <c r="C26" s="2">
        <v>26</v>
      </c>
      <c r="D26" s="4">
        <f>(C26/B26)*100</f>
        <v>2.2608695652173916</v>
      </c>
      <c r="E26" s="2"/>
      <c r="F26" s="2"/>
      <c r="G26" s="111" t="s">
        <v>79</v>
      </c>
      <c r="H26" s="111"/>
    </row>
    <row r="27" spans="1:8" ht="15">
      <c r="A27" s="2" t="s">
        <v>30</v>
      </c>
      <c r="B27" s="2">
        <v>1300</v>
      </c>
      <c r="C27" s="2">
        <v>9</v>
      </c>
      <c r="D27" s="4">
        <f>(C27/B27)*100</f>
        <v>0.6923076923076923</v>
      </c>
      <c r="E27" s="2"/>
      <c r="F27" s="2"/>
      <c r="G27" s="112" t="s">
        <v>80</v>
      </c>
      <c r="H27" s="112"/>
    </row>
    <row r="28" spans="1:8" ht="15">
      <c r="A28" s="2" t="s">
        <v>33</v>
      </c>
      <c r="B28" s="2">
        <v>1250</v>
      </c>
      <c r="C28" s="2">
        <v>23</v>
      </c>
      <c r="D28" s="4">
        <f>(C28/B28)*100</f>
        <v>1.8399999999999999</v>
      </c>
      <c r="E28" s="2"/>
      <c r="F28" s="2"/>
      <c r="G28" s="111" t="s">
        <v>81</v>
      </c>
      <c r="H28" s="111"/>
    </row>
    <row r="29" spans="1:8" ht="15">
      <c r="A29" s="2" t="s">
        <v>34</v>
      </c>
      <c r="B29" s="2">
        <v>1520</v>
      </c>
      <c r="C29" s="2">
        <v>10</v>
      </c>
      <c r="D29" s="4">
        <f>(C29/B29)*100</f>
        <v>0.6578947368421052</v>
      </c>
      <c r="E29" s="2"/>
      <c r="F29" s="2"/>
      <c r="G29" s="112" t="s">
        <v>82</v>
      </c>
      <c r="H29" s="112"/>
    </row>
    <row r="30" spans="1:8" ht="14.25" customHeight="1">
      <c r="A30" s="2" t="s">
        <v>37</v>
      </c>
      <c r="B30" s="2">
        <v>1520</v>
      </c>
      <c r="C30" s="2">
        <v>10</v>
      </c>
      <c r="D30" s="4">
        <f>(C30/B30)*100</f>
        <v>0.6578947368421052</v>
      </c>
      <c r="E30" s="2">
        <v>3</v>
      </c>
      <c r="F30" s="2">
        <v>5</v>
      </c>
      <c r="G30" s="112" t="s">
        <v>83</v>
      </c>
      <c r="H30" s="112"/>
    </row>
    <row r="31" spans="1:8" ht="30" customHeight="1">
      <c r="A31" s="2" t="s">
        <v>84</v>
      </c>
      <c r="B31" s="2">
        <v>112</v>
      </c>
      <c r="C31" s="2">
        <v>12</v>
      </c>
      <c r="D31" s="4">
        <f>(C31/B31)*100</f>
        <v>10.714285714285714</v>
      </c>
      <c r="E31" s="2">
        <v>3</v>
      </c>
      <c r="F31" s="2">
        <v>5</v>
      </c>
      <c r="G31" s="113" t="s">
        <v>85</v>
      </c>
      <c r="H31" s="113"/>
    </row>
    <row r="32" spans="1:8" ht="66" customHeight="1">
      <c r="A32" s="2" t="s">
        <v>86</v>
      </c>
      <c r="B32" s="2">
        <v>1650</v>
      </c>
      <c r="C32" s="2">
        <v>54</v>
      </c>
      <c r="D32" s="4">
        <f>(C32/B32)*100</f>
        <v>3.272727272727273</v>
      </c>
      <c r="E32" s="2">
        <v>3</v>
      </c>
      <c r="F32" s="2">
        <v>5</v>
      </c>
      <c r="G32" s="112" t="s">
        <v>87</v>
      </c>
      <c r="H32" s="112"/>
    </row>
    <row r="33" spans="1:8" ht="15">
      <c r="A33" s="2" t="s">
        <v>88</v>
      </c>
      <c r="B33" s="2">
        <v>1082</v>
      </c>
      <c r="C33" s="2">
        <v>0</v>
      </c>
      <c r="D33" s="4">
        <f>(C33/B33)*100</f>
        <v>0</v>
      </c>
      <c r="E33" s="2">
        <v>3</v>
      </c>
      <c r="F33" s="2">
        <v>5</v>
      </c>
      <c r="G33" s="111" t="s">
        <v>89</v>
      </c>
      <c r="H33" s="111"/>
    </row>
    <row r="34" spans="1:8" ht="15">
      <c r="A34" s="59" t="s">
        <v>90</v>
      </c>
      <c r="B34" s="2">
        <v>1330</v>
      </c>
      <c r="C34" s="2">
        <v>0</v>
      </c>
      <c r="D34" s="4">
        <v>0</v>
      </c>
      <c r="E34" s="2">
        <v>3</v>
      </c>
      <c r="F34" s="2">
        <v>5</v>
      </c>
      <c r="G34" s="111" t="s">
        <v>89</v>
      </c>
      <c r="H34" s="111"/>
    </row>
    <row r="35" spans="1:8" ht="15">
      <c r="A35" s="49" t="s">
        <v>91</v>
      </c>
      <c r="B35" s="60">
        <v>278</v>
      </c>
      <c r="C35" s="2">
        <v>0</v>
      </c>
      <c r="D35" s="4">
        <v>0</v>
      </c>
      <c r="E35" s="2">
        <v>3</v>
      </c>
      <c r="F35" s="2">
        <v>5</v>
      </c>
      <c r="G35" s="111"/>
      <c r="H35" s="111"/>
    </row>
    <row r="36" spans="1:8" ht="15">
      <c r="A36" s="49" t="s">
        <v>92</v>
      </c>
      <c r="B36" s="60">
        <v>278</v>
      </c>
      <c r="C36" s="2">
        <v>0</v>
      </c>
      <c r="D36" s="4">
        <v>0</v>
      </c>
      <c r="E36" s="2">
        <v>3</v>
      </c>
      <c r="F36" s="2">
        <v>5</v>
      </c>
      <c r="G36" s="111"/>
      <c r="H36" s="111"/>
    </row>
    <row r="37" spans="1:8" ht="15">
      <c r="A37" s="49" t="s">
        <v>93</v>
      </c>
      <c r="B37" s="60"/>
      <c r="C37" s="2"/>
      <c r="D37" s="4">
        <v>0</v>
      </c>
      <c r="E37" s="2">
        <v>3</v>
      </c>
      <c r="F37" s="2">
        <v>5</v>
      </c>
      <c r="G37" s="111"/>
      <c r="H37" s="111"/>
    </row>
    <row r="38" spans="1:8" ht="15">
      <c r="A38" s="49" t="s">
        <v>94</v>
      </c>
      <c r="B38" s="60"/>
      <c r="C38" s="2"/>
      <c r="D38" s="4">
        <v>0</v>
      </c>
      <c r="E38" s="2">
        <v>3</v>
      </c>
      <c r="F38" s="2">
        <v>5</v>
      </c>
      <c r="G38" s="111"/>
      <c r="H38" s="111"/>
    </row>
    <row r="39" spans="1:8" ht="15">
      <c r="A39" s="49" t="s">
        <v>93</v>
      </c>
      <c r="B39" s="60"/>
      <c r="C39" s="2"/>
      <c r="D39" s="4">
        <v>0</v>
      </c>
      <c r="E39" s="2">
        <v>3</v>
      </c>
      <c r="F39" s="2">
        <v>5</v>
      </c>
      <c r="G39" s="111"/>
      <c r="H39" s="111"/>
    </row>
    <row r="40" spans="1:8" ht="15">
      <c r="A40" s="49" t="s">
        <v>95</v>
      </c>
      <c r="B40" s="61"/>
      <c r="C40" s="59"/>
      <c r="D40" s="4">
        <v>0</v>
      </c>
      <c r="E40" s="59">
        <v>3</v>
      </c>
      <c r="F40" s="59">
        <v>5</v>
      </c>
      <c r="G40" s="110"/>
      <c r="H40" s="110"/>
    </row>
    <row r="41" spans="1:8" ht="15">
      <c r="A41" s="63" t="s">
        <v>96</v>
      </c>
      <c r="B41" s="55"/>
      <c r="C41" s="55"/>
      <c r="D41" s="4">
        <v>0</v>
      </c>
      <c r="E41" s="55"/>
      <c r="F41" s="55"/>
      <c r="G41" s="108"/>
      <c r="H41" s="109"/>
    </row>
    <row r="42" spans="1:8" ht="15">
      <c r="A42" s="63" t="s">
        <v>97</v>
      </c>
      <c r="B42" s="55"/>
      <c r="C42" s="55"/>
      <c r="D42" s="4">
        <v>0</v>
      </c>
      <c r="E42" s="55"/>
      <c r="F42" s="55"/>
      <c r="G42" s="55"/>
      <c r="H42" s="55"/>
    </row>
    <row r="43" spans="1:8" ht="15">
      <c r="A43" s="63" t="s">
        <v>98</v>
      </c>
      <c r="B43" s="55"/>
      <c r="C43" s="55"/>
      <c r="D43" s="4">
        <v>0</v>
      </c>
      <c r="E43" s="55"/>
      <c r="F43" s="55"/>
      <c r="G43" s="55"/>
      <c r="H43" s="55"/>
    </row>
    <row r="44" spans="1:8" ht="15">
      <c r="A44" s="63" t="s">
        <v>99</v>
      </c>
      <c r="B44" s="55"/>
      <c r="C44" s="55"/>
      <c r="D44" s="4">
        <v>0</v>
      </c>
      <c r="E44" s="55"/>
      <c r="F44" s="55"/>
      <c r="G44" s="55"/>
      <c r="H44" s="55"/>
    </row>
    <row r="45" spans="1:8" ht="15">
      <c r="A45" s="63" t="s">
        <v>100</v>
      </c>
      <c r="B45" s="55"/>
      <c r="C45" s="55"/>
      <c r="D45" s="4">
        <v>0</v>
      </c>
      <c r="E45" s="55"/>
      <c r="F45" s="55"/>
      <c r="G45" s="55"/>
      <c r="H45" s="55"/>
    </row>
    <row r="46" spans="1:8" ht="15">
      <c r="A46" s="63" t="s">
        <v>101</v>
      </c>
      <c r="B46" s="55"/>
      <c r="C46" s="55"/>
      <c r="D46" s="4">
        <v>0</v>
      </c>
      <c r="E46" s="55"/>
      <c r="F46" s="55"/>
      <c r="G46" s="55"/>
      <c r="H46" s="55"/>
    </row>
  </sheetData>
  <sheetProtection/>
  <mergeCells count="20">
    <mergeCell ref="D1:H4"/>
    <mergeCell ref="A1:C4"/>
    <mergeCell ref="G27:H27"/>
    <mergeCell ref="G24:H24"/>
    <mergeCell ref="G25:H25"/>
    <mergeCell ref="G26:H26"/>
    <mergeCell ref="G41:H41"/>
    <mergeCell ref="G40:H40"/>
    <mergeCell ref="G39:H39"/>
    <mergeCell ref="G28:H28"/>
    <mergeCell ref="G29:H29"/>
    <mergeCell ref="G30:H30"/>
    <mergeCell ref="G31:H31"/>
    <mergeCell ref="G32:H32"/>
    <mergeCell ref="G33:H33"/>
    <mergeCell ref="G34:H34"/>
    <mergeCell ref="G35:H35"/>
    <mergeCell ref="G36:H36"/>
    <mergeCell ref="G37:H37"/>
    <mergeCell ref="G38:H3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D30" sqref="D30"/>
    </sheetView>
  </sheetViews>
  <sheetFormatPr defaultColWidth="11.421875" defaultRowHeight="15"/>
  <cols>
    <col min="1" max="3" width="9.421875" style="0" customWidth="1"/>
    <col min="4" max="4" width="15.8515625" style="0" customWidth="1"/>
    <col min="5" max="5" width="8.57421875" style="0" customWidth="1"/>
    <col min="6" max="6" width="8.421875" style="0" customWidth="1"/>
    <col min="7" max="7" width="127.8515625" style="0" customWidth="1"/>
    <col min="8" max="8" width="20.140625" style="0" customWidth="1"/>
  </cols>
  <sheetData>
    <row r="1" spans="1:8" ht="15" customHeight="1">
      <c r="A1" s="90"/>
      <c r="B1" s="91"/>
      <c r="C1" s="92"/>
      <c r="D1" s="76" t="s">
        <v>19</v>
      </c>
      <c r="E1" s="114"/>
      <c r="F1" s="114"/>
      <c r="G1" s="114"/>
      <c r="H1" s="114"/>
    </row>
    <row r="2" spans="1:8" ht="15" customHeight="1">
      <c r="A2" s="93"/>
      <c r="B2" s="115"/>
      <c r="C2" s="95"/>
      <c r="D2" s="76"/>
      <c r="E2" s="114"/>
      <c r="F2" s="114"/>
      <c r="G2" s="114"/>
      <c r="H2" s="114"/>
    </row>
    <row r="3" spans="1:8" ht="15" customHeight="1">
      <c r="A3" s="93"/>
      <c r="B3" s="115"/>
      <c r="C3" s="95"/>
      <c r="D3" s="76"/>
      <c r="E3" s="114"/>
      <c r="F3" s="114"/>
      <c r="G3" s="114"/>
      <c r="H3" s="114"/>
    </row>
    <row r="4" spans="1:8" ht="15" customHeight="1">
      <c r="A4" s="96"/>
      <c r="B4" s="97"/>
      <c r="C4" s="98"/>
      <c r="D4" s="76"/>
      <c r="E4" s="114"/>
      <c r="F4" s="114"/>
      <c r="G4" s="114"/>
      <c r="H4" s="114"/>
    </row>
    <row r="5" ht="6" customHeight="1"/>
    <row r="21" ht="18.75" customHeight="1"/>
    <row r="23" ht="27" customHeight="1"/>
    <row r="24" spans="1:8" s="1" customFormat="1" ht="15">
      <c r="A24" s="64" t="s">
        <v>102</v>
      </c>
      <c r="B24" s="64" t="s">
        <v>103</v>
      </c>
      <c r="C24" s="64" t="s">
        <v>104</v>
      </c>
      <c r="D24" s="64" t="s">
        <v>105</v>
      </c>
      <c r="E24" s="64" t="s">
        <v>24</v>
      </c>
      <c r="F24" s="64" t="s">
        <v>25</v>
      </c>
      <c r="G24" s="99" t="s">
        <v>26</v>
      </c>
      <c r="H24" s="99"/>
    </row>
    <row r="25" spans="1:8" ht="15">
      <c r="A25" s="2">
        <v>2016</v>
      </c>
      <c r="B25" s="62">
        <v>0</v>
      </c>
      <c r="C25" s="62">
        <v>21</v>
      </c>
      <c r="D25" s="13">
        <f>+B25/C25</f>
        <v>0</v>
      </c>
      <c r="E25" s="2"/>
      <c r="F25" s="2"/>
      <c r="G25" s="111" t="s">
        <v>106</v>
      </c>
      <c r="H25" s="111"/>
    </row>
    <row r="26" spans="1:8" ht="15">
      <c r="A26" s="2">
        <v>2017</v>
      </c>
      <c r="B26" s="62">
        <v>0</v>
      </c>
      <c r="C26" s="62">
        <v>24</v>
      </c>
      <c r="D26" s="13">
        <f>+B26/C26</f>
        <v>0</v>
      </c>
      <c r="E26" s="2"/>
      <c r="F26" s="2"/>
      <c r="G26" s="111" t="s">
        <v>107</v>
      </c>
      <c r="H26" s="111"/>
    </row>
    <row r="27" spans="1:8" ht="14.25" customHeight="1">
      <c r="A27" s="2">
        <v>2018</v>
      </c>
      <c r="B27" s="62">
        <v>0</v>
      </c>
      <c r="C27" s="62">
        <v>18</v>
      </c>
      <c r="D27" s="13">
        <f>+B27/C27</f>
        <v>0</v>
      </c>
      <c r="E27" s="2"/>
      <c r="F27" s="2"/>
      <c r="G27" s="111" t="s">
        <v>107</v>
      </c>
      <c r="H27" s="111"/>
    </row>
    <row r="28" spans="1:8" ht="15">
      <c r="A28" s="2">
        <v>2019</v>
      </c>
      <c r="B28" s="62">
        <v>0</v>
      </c>
      <c r="C28" s="62">
        <v>16</v>
      </c>
      <c r="D28" s="13">
        <f>(B28/C28)*100</f>
        <v>0</v>
      </c>
      <c r="E28" s="2"/>
      <c r="F28" s="2"/>
      <c r="G28" s="112" t="s">
        <v>106</v>
      </c>
      <c r="H28" s="112"/>
    </row>
    <row r="29" spans="1:8" ht="15">
      <c r="A29" s="2">
        <v>2020</v>
      </c>
      <c r="B29" s="62">
        <v>0</v>
      </c>
      <c r="C29" s="62">
        <v>2</v>
      </c>
      <c r="D29" s="13">
        <f>(B29/C29)*100</f>
        <v>0</v>
      </c>
      <c r="E29" s="2"/>
      <c r="F29" s="2"/>
      <c r="G29" s="112" t="s">
        <v>106</v>
      </c>
      <c r="H29" s="112"/>
    </row>
    <row r="30" spans="1:8" ht="15">
      <c r="A30" s="2">
        <v>2021</v>
      </c>
      <c r="B30" s="62"/>
      <c r="C30" s="62"/>
      <c r="D30" s="13" t="e">
        <f aca="true" t="shared" si="0" ref="D30:D40">(B30/C30)*100</f>
        <v>#DIV/0!</v>
      </c>
      <c r="E30" s="2"/>
      <c r="F30" s="2"/>
      <c r="G30" s="111"/>
      <c r="H30" s="111"/>
    </row>
    <row r="31" spans="1:8" ht="15">
      <c r="A31" s="2">
        <v>2022</v>
      </c>
      <c r="B31" s="62"/>
      <c r="C31" s="62"/>
      <c r="D31" s="13" t="e">
        <f t="shared" si="0"/>
        <v>#DIV/0!</v>
      </c>
      <c r="E31" s="2"/>
      <c r="F31" s="2"/>
      <c r="G31" s="111"/>
      <c r="H31" s="111"/>
    </row>
    <row r="32" spans="1:8" ht="15">
      <c r="A32" s="2">
        <v>2023</v>
      </c>
      <c r="B32" s="62"/>
      <c r="C32" s="62"/>
      <c r="D32" s="13" t="e">
        <f t="shared" si="0"/>
        <v>#DIV/0!</v>
      </c>
      <c r="E32" s="2"/>
      <c r="F32" s="2"/>
      <c r="G32" s="111"/>
      <c r="H32" s="111"/>
    </row>
    <row r="33" spans="1:8" ht="15">
      <c r="A33" s="2">
        <v>2024</v>
      </c>
      <c r="B33" s="62"/>
      <c r="C33" s="62"/>
      <c r="D33" s="13" t="e">
        <f t="shared" si="0"/>
        <v>#DIV/0!</v>
      </c>
      <c r="E33" s="2"/>
      <c r="F33" s="2"/>
      <c r="G33" s="111"/>
      <c r="H33" s="111"/>
    </row>
    <row r="34" spans="1:8" ht="15">
      <c r="A34" s="2">
        <v>2025</v>
      </c>
      <c r="B34" s="2"/>
      <c r="C34" s="2"/>
      <c r="D34" s="13" t="e">
        <f t="shared" si="0"/>
        <v>#DIV/0!</v>
      </c>
      <c r="E34" s="2"/>
      <c r="F34" s="2"/>
      <c r="G34" s="111"/>
      <c r="H34" s="111"/>
    </row>
    <row r="35" spans="1:8" ht="15">
      <c r="A35" s="2">
        <v>2026</v>
      </c>
      <c r="B35" s="2"/>
      <c r="C35" s="2"/>
      <c r="D35" s="13" t="e">
        <f t="shared" si="0"/>
        <v>#DIV/0!</v>
      </c>
      <c r="E35" s="2"/>
      <c r="F35" s="2"/>
      <c r="G35" s="111"/>
      <c r="H35" s="111"/>
    </row>
    <row r="36" spans="1:8" ht="15">
      <c r="A36" s="2">
        <v>2027</v>
      </c>
      <c r="B36" s="2"/>
      <c r="C36" s="2"/>
      <c r="D36" s="13" t="e">
        <f t="shared" si="0"/>
        <v>#DIV/0!</v>
      </c>
      <c r="E36" s="2"/>
      <c r="F36" s="2"/>
      <c r="G36" s="111"/>
      <c r="H36" s="111"/>
    </row>
    <row r="37" spans="1:8" ht="15">
      <c r="A37" s="2">
        <v>2028</v>
      </c>
      <c r="B37" s="2"/>
      <c r="C37" s="2"/>
      <c r="D37" s="13" t="e">
        <f t="shared" si="0"/>
        <v>#DIV/0!</v>
      </c>
      <c r="E37" s="2"/>
      <c r="F37" s="2"/>
      <c r="G37" s="111"/>
      <c r="H37" s="111"/>
    </row>
    <row r="38" spans="1:8" ht="15">
      <c r="A38" s="2">
        <v>2029</v>
      </c>
      <c r="B38" s="2"/>
      <c r="C38" s="2"/>
      <c r="D38" s="13" t="e">
        <f t="shared" si="0"/>
        <v>#DIV/0!</v>
      </c>
      <c r="E38" s="2"/>
      <c r="F38" s="2"/>
      <c r="G38" s="111"/>
      <c r="H38" s="111"/>
    </row>
    <row r="39" spans="1:8" ht="15">
      <c r="A39" s="2">
        <v>2030</v>
      </c>
      <c r="B39" s="2"/>
      <c r="C39" s="2"/>
      <c r="D39" s="13" t="e">
        <f t="shared" si="0"/>
        <v>#DIV/0!</v>
      </c>
      <c r="E39" s="2"/>
      <c r="F39" s="2"/>
      <c r="G39" s="111"/>
      <c r="H39" s="111"/>
    </row>
    <row r="40" spans="1:8" ht="15">
      <c r="A40" s="2">
        <v>2031</v>
      </c>
      <c r="B40" s="2"/>
      <c r="C40" s="2"/>
      <c r="D40" s="13" t="e">
        <f t="shared" si="0"/>
        <v>#DIV/0!</v>
      </c>
      <c r="E40" s="2"/>
      <c r="F40" s="2"/>
      <c r="G40" s="111"/>
      <c r="H40" s="111"/>
    </row>
  </sheetData>
  <sheetProtection/>
  <mergeCells count="19">
    <mergeCell ref="A1:C4"/>
    <mergeCell ref="G27:H27"/>
    <mergeCell ref="G24:H24"/>
    <mergeCell ref="G25:H25"/>
    <mergeCell ref="G26:H26"/>
    <mergeCell ref="G36:H36"/>
    <mergeCell ref="G37:H37"/>
    <mergeCell ref="G38:H38"/>
    <mergeCell ref="G40:H40"/>
    <mergeCell ref="D1:H4"/>
    <mergeCell ref="G39:H39"/>
    <mergeCell ref="G28:H28"/>
    <mergeCell ref="G29:H29"/>
    <mergeCell ref="G30:H30"/>
    <mergeCell ref="G31:H31"/>
    <mergeCell ref="G32:H32"/>
    <mergeCell ref="G33:H33"/>
    <mergeCell ref="G34:H34"/>
    <mergeCell ref="G35:H3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40"/>
  <sheetViews>
    <sheetView zoomScale="90" zoomScaleNormal="90" zoomScalePageLayoutView="0" workbookViewId="0" topLeftCell="A1">
      <selection activeCell="E26" sqref="E26:E40"/>
    </sheetView>
  </sheetViews>
  <sheetFormatPr defaultColWidth="11.421875" defaultRowHeight="15"/>
  <cols>
    <col min="1" max="1" width="9.421875" style="0" customWidth="1"/>
    <col min="2" max="2" width="10.140625" style="0" customWidth="1"/>
    <col min="3" max="3" width="11.140625" style="0" customWidth="1"/>
    <col min="4" max="4" width="13.421875" style="0" customWidth="1"/>
    <col min="5" max="5" width="13.00390625" style="0" customWidth="1"/>
    <col min="6" max="6" width="8.57421875" style="0" customWidth="1"/>
    <col min="7" max="7" width="8.421875" style="0" customWidth="1"/>
    <col min="8" max="8" width="114.7109375" style="0" customWidth="1"/>
    <col min="9" max="9" width="20.140625" style="0" customWidth="1"/>
  </cols>
  <sheetData>
    <row r="1" spans="1:9" ht="15" customHeight="1">
      <c r="A1" s="90"/>
      <c r="B1" s="91"/>
      <c r="C1" s="92"/>
      <c r="D1" s="76" t="s">
        <v>19</v>
      </c>
      <c r="E1" s="114"/>
      <c r="F1" s="114"/>
      <c r="G1" s="114"/>
      <c r="H1" s="114"/>
      <c r="I1" s="114"/>
    </row>
    <row r="2" spans="1:9" ht="15" customHeight="1">
      <c r="A2" s="93"/>
      <c r="B2" s="115"/>
      <c r="C2" s="95"/>
      <c r="D2" s="76"/>
      <c r="E2" s="114"/>
      <c r="F2" s="114"/>
      <c r="G2" s="114"/>
      <c r="H2" s="114"/>
      <c r="I2" s="114"/>
    </row>
    <row r="3" spans="1:9" ht="15" customHeight="1">
      <c r="A3" s="93"/>
      <c r="B3" s="115"/>
      <c r="C3" s="95"/>
      <c r="D3" s="76"/>
      <c r="E3" s="114"/>
      <c r="F3" s="114"/>
      <c r="G3" s="114"/>
      <c r="H3" s="114"/>
      <c r="I3" s="114"/>
    </row>
    <row r="4" spans="1:9" ht="15" customHeight="1">
      <c r="A4" s="96"/>
      <c r="B4" s="97"/>
      <c r="C4" s="98"/>
      <c r="D4" s="76"/>
      <c r="E4" s="114"/>
      <c r="F4" s="114"/>
      <c r="G4" s="114"/>
      <c r="H4" s="114"/>
      <c r="I4" s="114"/>
    </row>
    <row r="5" ht="6" customHeight="1"/>
    <row r="21" ht="18.75" customHeight="1"/>
    <row r="23" ht="24.75" customHeight="1"/>
    <row r="24" spans="1:9" s="1" customFormat="1" ht="45">
      <c r="A24" s="64" t="s">
        <v>102</v>
      </c>
      <c r="B24" s="64" t="s">
        <v>108</v>
      </c>
      <c r="C24" s="44" t="s">
        <v>109</v>
      </c>
      <c r="D24" s="64" t="s">
        <v>110</v>
      </c>
      <c r="E24" s="64" t="s">
        <v>105</v>
      </c>
      <c r="F24" s="64" t="s">
        <v>24</v>
      </c>
      <c r="G24" s="64" t="s">
        <v>25</v>
      </c>
      <c r="H24" s="99" t="s">
        <v>26</v>
      </c>
      <c r="I24" s="99"/>
    </row>
    <row r="25" spans="1:9" ht="15">
      <c r="A25" s="2">
        <v>2016</v>
      </c>
      <c r="B25" s="62">
        <v>160</v>
      </c>
      <c r="C25" s="62">
        <v>0</v>
      </c>
      <c r="D25" s="15" t="s">
        <v>111</v>
      </c>
      <c r="E25" s="15" t="s">
        <v>111</v>
      </c>
      <c r="F25" s="2"/>
      <c r="G25" s="2"/>
      <c r="H25" s="111" t="s">
        <v>112</v>
      </c>
      <c r="I25" s="111"/>
    </row>
    <row r="26" spans="1:9" ht="15">
      <c r="A26" s="2">
        <v>2017</v>
      </c>
      <c r="B26" s="62">
        <v>160</v>
      </c>
      <c r="C26" s="62">
        <v>0</v>
      </c>
      <c r="D26" s="4">
        <f>(C25+C26)*100000</f>
        <v>0</v>
      </c>
      <c r="E26" s="4">
        <f>+D26/B26*100</f>
        <v>0</v>
      </c>
      <c r="F26" s="2"/>
      <c r="G26" s="2"/>
      <c r="H26" s="111" t="s">
        <v>112</v>
      </c>
      <c r="I26" s="111"/>
    </row>
    <row r="27" spans="1:9" ht="14.25" customHeight="1">
      <c r="A27" s="2">
        <v>2018</v>
      </c>
      <c r="B27" s="62">
        <v>160</v>
      </c>
      <c r="C27" s="62">
        <v>0</v>
      </c>
      <c r="D27" s="4">
        <f>(C26+C27)*100000</f>
        <v>0</v>
      </c>
      <c r="E27" s="4">
        <f aca="true" t="shared" si="0" ref="E27:E40">+D27/B27*100</f>
        <v>0</v>
      </c>
      <c r="F27" s="2"/>
      <c r="G27" s="2"/>
      <c r="H27" s="111" t="s">
        <v>112</v>
      </c>
      <c r="I27" s="111"/>
    </row>
    <row r="28" spans="1:9" ht="15">
      <c r="A28" s="2">
        <v>2019</v>
      </c>
      <c r="B28" s="62">
        <v>160</v>
      </c>
      <c r="C28" s="62">
        <v>0</v>
      </c>
      <c r="D28" s="4">
        <f>(C27+C28)*100000</f>
        <v>0</v>
      </c>
      <c r="E28" s="4">
        <f t="shared" si="0"/>
        <v>0</v>
      </c>
      <c r="F28" s="2"/>
      <c r="G28" s="2"/>
      <c r="H28" s="111" t="s">
        <v>112</v>
      </c>
      <c r="I28" s="111"/>
    </row>
    <row r="29" spans="1:9" ht="15">
      <c r="A29" s="2">
        <v>2020</v>
      </c>
      <c r="B29" s="62">
        <v>160</v>
      </c>
      <c r="C29" s="62">
        <v>0</v>
      </c>
      <c r="D29" s="4">
        <f>(C28+C29)*100000</f>
        <v>0</v>
      </c>
      <c r="E29" s="4">
        <f t="shared" si="0"/>
        <v>0</v>
      </c>
      <c r="F29" s="2"/>
      <c r="G29" s="2"/>
      <c r="H29" s="111" t="s">
        <v>112</v>
      </c>
      <c r="I29" s="111"/>
    </row>
    <row r="30" spans="1:9" ht="15">
      <c r="A30" s="2">
        <v>2021</v>
      </c>
      <c r="B30" s="62"/>
      <c r="C30" s="62"/>
      <c r="D30" s="2"/>
      <c r="E30" s="4" t="e">
        <f t="shared" si="0"/>
        <v>#DIV/0!</v>
      </c>
      <c r="F30" s="2"/>
      <c r="G30" s="2"/>
      <c r="H30" s="111"/>
      <c r="I30" s="111"/>
    </row>
    <row r="31" spans="1:9" ht="15">
      <c r="A31" s="2">
        <v>2022</v>
      </c>
      <c r="B31" s="62"/>
      <c r="C31" s="62"/>
      <c r="D31" s="2"/>
      <c r="E31" s="4" t="e">
        <f t="shared" si="0"/>
        <v>#DIV/0!</v>
      </c>
      <c r="F31" s="2"/>
      <c r="G31" s="2"/>
      <c r="H31" s="111"/>
      <c r="I31" s="111"/>
    </row>
    <row r="32" spans="1:9" ht="15">
      <c r="A32" s="2">
        <v>2023</v>
      </c>
      <c r="B32" s="62"/>
      <c r="C32" s="62"/>
      <c r="D32" s="2"/>
      <c r="E32" s="4" t="e">
        <f t="shared" si="0"/>
        <v>#DIV/0!</v>
      </c>
      <c r="F32" s="2"/>
      <c r="G32" s="2"/>
      <c r="H32" s="111"/>
      <c r="I32" s="111"/>
    </row>
    <row r="33" spans="1:9" ht="15">
      <c r="A33" s="2">
        <v>2024</v>
      </c>
      <c r="B33" s="62"/>
      <c r="C33" s="62"/>
      <c r="D33" s="2"/>
      <c r="E33" s="4" t="e">
        <f t="shared" si="0"/>
        <v>#DIV/0!</v>
      </c>
      <c r="F33" s="2"/>
      <c r="G33" s="2"/>
      <c r="H33" s="111"/>
      <c r="I33" s="111"/>
    </row>
    <row r="34" spans="1:9" ht="15">
      <c r="A34" s="2">
        <v>2025</v>
      </c>
      <c r="B34" s="2"/>
      <c r="C34" s="2"/>
      <c r="D34" s="2"/>
      <c r="E34" s="4" t="e">
        <f t="shared" si="0"/>
        <v>#DIV/0!</v>
      </c>
      <c r="F34" s="2"/>
      <c r="G34" s="2"/>
      <c r="H34" s="111"/>
      <c r="I34" s="111"/>
    </row>
    <row r="35" spans="1:9" ht="15">
      <c r="A35" s="2">
        <v>2026</v>
      </c>
      <c r="B35" s="2"/>
      <c r="C35" s="2"/>
      <c r="D35" s="2"/>
      <c r="E35" s="4" t="e">
        <f t="shared" si="0"/>
        <v>#DIV/0!</v>
      </c>
      <c r="F35" s="2"/>
      <c r="G35" s="2"/>
      <c r="H35" s="111"/>
      <c r="I35" s="111"/>
    </row>
    <row r="36" spans="1:9" ht="15">
      <c r="A36" s="2">
        <v>2027</v>
      </c>
      <c r="B36" s="2"/>
      <c r="C36" s="2"/>
      <c r="D36" s="2"/>
      <c r="E36" s="4" t="e">
        <f t="shared" si="0"/>
        <v>#DIV/0!</v>
      </c>
      <c r="F36" s="2"/>
      <c r="G36" s="2"/>
      <c r="H36" s="111"/>
      <c r="I36" s="111"/>
    </row>
    <row r="37" spans="1:9" ht="15">
      <c r="A37" s="2">
        <v>2028</v>
      </c>
      <c r="B37" s="2"/>
      <c r="C37" s="2"/>
      <c r="D37" s="2"/>
      <c r="E37" s="4" t="e">
        <f t="shared" si="0"/>
        <v>#DIV/0!</v>
      </c>
      <c r="F37" s="2"/>
      <c r="G37" s="2"/>
      <c r="H37" s="111"/>
      <c r="I37" s="111"/>
    </row>
    <row r="38" spans="1:9" ht="15">
      <c r="A38" s="2">
        <v>2029</v>
      </c>
      <c r="B38" s="2"/>
      <c r="C38" s="2"/>
      <c r="D38" s="2"/>
      <c r="E38" s="4" t="e">
        <f t="shared" si="0"/>
        <v>#DIV/0!</v>
      </c>
      <c r="F38" s="2"/>
      <c r="G38" s="2"/>
      <c r="H38" s="111"/>
      <c r="I38" s="111"/>
    </row>
    <row r="39" spans="1:9" ht="15">
      <c r="A39" s="2">
        <v>2030</v>
      </c>
      <c r="B39" s="2"/>
      <c r="C39" s="2"/>
      <c r="D39" s="2"/>
      <c r="E39" s="4" t="e">
        <f t="shared" si="0"/>
        <v>#DIV/0!</v>
      </c>
      <c r="F39" s="2"/>
      <c r="G39" s="2"/>
      <c r="H39" s="111"/>
      <c r="I39" s="111"/>
    </row>
    <row r="40" spans="1:9" ht="15">
      <c r="A40" s="2">
        <v>2031</v>
      </c>
      <c r="B40" s="2"/>
      <c r="C40" s="2"/>
      <c r="D40" s="2"/>
      <c r="E40" s="4" t="e">
        <f t="shared" si="0"/>
        <v>#DIV/0!</v>
      </c>
      <c r="F40" s="2"/>
      <c r="G40" s="2"/>
      <c r="H40" s="111"/>
      <c r="I40" s="111"/>
    </row>
  </sheetData>
  <sheetProtection/>
  <mergeCells count="19">
    <mergeCell ref="D1:I4"/>
    <mergeCell ref="A1:C4"/>
    <mergeCell ref="H27:I27"/>
    <mergeCell ref="H24:I24"/>
    <mergeCell ref="H25:I25"/>
    <mergeCell ref="H26:I26"/>
    <mergeCell ref="H40:I40"/>
    <mergeCell ref="H39:I39"/>
    <mergeCell ref="H28:I28"/>
    <mergeCell ref="H29:I29"/>
    <mergeCell ref="H30:I30"/>
    <mergeCell ref="H31:I31"/>
    <mergeCell ref="H32:I32"/>
    <mergeCell ref="H33:I33"/>
    <mergeCell ref="H34:I34"/>
    <mergeCell ref="H35:I35"/>
    <mergeCell ref="H36:I36"/>
    <mergeCell ref="H37:I37"/>
    <mergeCell ref="H38:I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D28" sqref="D28:D40"/>
    </sheetView>
  </sheetViews>
  <sheetFormatPr defaultColWidth="11.421875" defaultRowHeight="15"/>
  <cols>
    <col min="1" max="1" width="9.421875" style="0" customWidth="1"/>
    <col min="2" max="2" width="10.140625" style="0" customWidth="1"/>
    <col min="3" max="3" width="13.421875" style="0" customWidth="1"/>
    <col min="4" max="4" width="8.8515625" style="0" customWidth="1"/>
    <col min="5" max="5" width="8.57421875" style="0" customWidth="1"/>
    <col min="6" max="6" width="8.421875" style="0" customWidth="1"/>
    <col min="7" max="7" width="134.00390625" style="0" customWidth="1"/>
    <col min="8" max="8" width="20.140625" style="0" customWidth="1"/>
  </cols>
  <sheetData>
    <row r="1" spans="1:8" ht="15" customHeight="1">
      <c r="A1" s="90"/>
      <c r="B1" s="91"/>
      <c r="C1" s="92"/>
      <c r="D1" s="76" t="s">
        <v>19</v>
      </c>
      <c r="E1" s="114"/>
      <c r="F1" s="114"/>
      <c r="G1" s="114"/>
      <c r="H1" s="114"/>
    </row>
    <row r="2" spans="1:8" ht="15" customHeight="1">
      <c r="A2" s="93"/>
      <c r="B2" s="115"/>
      <c r="C2" s="95"/>
      <c r="D2" s="76"/>
      <c r="E2" s="114"/>
      <c r="F2" s="114"/>
      <c r="G2" s="114"/>
      <c r="H2" s="114"/>
    </row>
    <row r="3" spans="1:8" ht="15" customHeight="1">
      <c r="A3" s="93"/>
      <c r="B3" s="115"/>
      <c r="C3" s="95"/>
      <c r="D3" s="76"/>
      <c r="E3" s="114"/>
      <c r="F3" s="114"/>
      <c r="G3" s="114"/>
      <c r="H3" s="114"/>
    </row>
    <row r="4" spans="1:8" ht="15" customHeight="1">
      <c r="A4" s="96"/>
      <c r="B4" s="97"/>
      <c r="C4" s="98"/>
      <c r="D4" s="76"/>
      <c r="E4" s="114"/>
      <c r="F4" s="114"/>
      <c r="G4" s="114"/>
      <c r="H4" s="114"/>
    </row>
    <row r="5" ht="6" customHeight="1"/>
    <row r="21" ht="18.75" customHeight="1"/>
    <row r="23" ht="27" customHeight="1"/>
    <row r="24" spans="1:8" s="1" customFormat="1" ht="15">
      <c r="A24" s="64" t="s">
        <v>102</v>
      </c>
      <c r="B24" s="64" t="s">
        <v>108</v>
      </c>
      <c r="C24" s="64" t="s">
        <v>113</v>
      </c>
      <c r="D24" s="64" t="s">
        <v>105</v>
      </c>
      <c r="E24" s="64" t="s">
        <v>24</v>
      </c>
      <c r="F24" s="64" t="s">
        <v>25</v>
      </c>
      <c r="G24" s="99" t="s">
        <v>26</v>
      </c>
      <c r="H24" s="99"/>
    </row>
    <row r="25" spans="1:8" ht="14.25" customHeight="1">
      <c r="A25" s="2">
        <v>2016</v>
      </c>
      <c r="B25" s="62">
        <v>160</v>
      </c>
      <c r="C25" s="62">
        <v>0</v>
      </c>
      <c r="D25" s="4">
        <f>+C25/B25*100</f>
        <v>0</v>
      </c>
      <c r="E25" s="2"/>
      <c r="F25" s="2"/>
      <c r="G25" s="116" t="s">
        <v>112</v>
      </c>
      <c r="H25" s="117"/>
    </row>
    <row r="26" spans="1:8" ht="14.25" customHeight="1">
      <c r="A26" s="2">
        <v>2017</v>
      </c>
      <c r="B26" s="62">
        <v>160</v>
      </c>
      <c r="C26" s="62">
        <v>0</v>
      </c>
      <c r="D26" s="4">
        <f>+C26/B26*100</f>
        <v>0</v>
      </c>
      <c r="E26" s="2"/>
      <c r="F26" s="2"/>
      <c r="G26" s="116" t="s">
        <v>112</v>
      </c>
      <c r="H26" s="117"/>
    </row>
    <row r="27" spans="1:8" ht="14.25" customHeight="1">
      <c r="A27" s="2">
        <v>2018</v>
      </c>
      <c r="B27" s="62">
        <v>160</v>
      </c>
      <c r="C27" s="62">
        <v>0</v>
      </c>
      <c r="D27" s="4">
        <f>+C27/B27*100</f>
        <v>0</v>
      </c>
      <c r="E27" s="2"/>
      <c r="F27" s="2"/>
      <c r="G27" s="116" t="s">
        <v>112</v>
      </c>
      <c r="H27" s="117"/>
    </row>
    <row r="28" spans="1:8" ht="15">
      <c r="A28" s="2">
        <v>2019</v>
      </c>
      <c r="B28" s="62">
        <v>160</v>
      </c>
      <c r="C28" s="62">
        <v>0</v>
      </c>
      <c r="D28" s="4">
        <f>(C28/B28)*100000</f>
        <v>0</v>
      </c>
      <c r="E28" s="2"/>
      <c r="F28" s="2"/>
      <c r="G28" s="111" t="s">
        <v>112</v>
      </c>
      <c r="H28" s="111"/>
    </row>
    <row r="29" spans="1:8" ht="15">
      <c r="A29" s="2">
        <v>2020</v>
      </c>
      <c r="B29" s="62">
        <v>160</v>
      </c>
      <c r="C29" s="62">
        <v>0</v>
      </c>
      <c r="D29" s="4">
        <f aca="true" t="shared" si="0" ref="D29:D40">(C29/B29)*100000</f>
        <v>0</v>
      </c>
      <c r="E29" s="2"/>
      <c r="F29" s="2"/>
      <c r="G29" s="111" t="s">
        <v>112</v>
      </c>
      <c r="H29" s="111"/>
    </row>
    <row r="30" spans="1:8" ht="15">
      <c r="A30" s="2">
        <v>2021</v>
      </c>
      <c r="B30" s="62"/>
      <c r="C30" s="62"/>
      <c r="D30" s="4" t="e">
        <f t="shared" si="0"/>
        <v>#DIV/0!</v>
      </c>
      <c r="E30" s="2"/>
      <c r="F30" s="2"/>
      <c r="G30" s="111"/>
      <c r="H30" s="111"/>
    </row>
    <row r="31" spans="1:8" ht="15">
      <c r="A31" s="2">
        <v>2022</v>
      </c>
      <c r="B31" s="62"/>
      <c r="C31" s="62"/>
      <c r="D31" s="4" t="e">
        <f t="shared" si="0"/>
        <v>#DIV/0!</v>
      </c>
      <c r="E31" s="2"/>
      <c r="F31" s="2"/>
      <c r="G31" s="111"/>
      <c r="H31" s="111"/>
    </row>
    <row r="32" spans="1:8" ht="15">
      <c r="A32" s="2">
        <v>2023</v>
      </c>
      <c r="B32" s="62"/>
      <c r="C32" s="62"/>
      <c r="D32" s="4" t="e">
        <f t="shared" si="0"/>
        <v>#DIV/0!</v>
      </c>
      <c r="E32" s="2"/>
      <c r="F32" s="2"/>
      <c r="G32" s="111"/>
      <c r="H32" s="111"/>
    </row>
    <row r="33" spans="1:8" ht="15">
      <c r="A33" s="2">
        <v>2024</v>
      </c>
      <c r="B33" s="62"/>
      <c r="C33" s="62"/>
      <c r="D33" s="4" t="e">
        <f t="shared" si="0"/>
        <v>#DIV/0!</v>
      </c>
      <c r="E33" s="2"/>
      <c r="F33" s="2"/>
      <c r="G33" s="111"/>
      <c r="H33" s="111"/>
    </row>
    <row r="34" spans="1:8" ht="15">
      <c r="A34" s="2">
        <v>2025</v>
      </c>
      <c r="B34" s="62"/>
      <c r="C34" s="62"/>
      <c r="D34" s="4" t="e">
        <f t="shared" si="0"/>
        <v>#DIV/0!</v>
      </c>
      <c r="E34" s="2"/>
      <c r="F34" s="2"/>
      <c r="G34" s="111"/>
      <c r="H34" s="111"/>
    </row>
    <row r="35" spans="1:8" ht="15">
      <c r="A35" s="2">
        <v>2026</v>
      </c>
      <c r="B35" s="62"/>
      <c r="C35" s="62"/>
      <c r="D35" s="4" t="e">
        <f t="shared" si="0"/>
        <v>#DIV/0!</v>
      </c>
      <c r="E35" s="2"/>
      <c r="F35" s="2"/>
      <c r="G35" s="111"/>
      <c r="H35" s="111"/>
    </row>
    <row r="36" spans="1:8" ht="15">
      <c r="A36" s="2">
        <v>2027</v>
      </c>
      <c r="B36" s="2"/>
      <c r="C36" s="2"/>
      <c r="D36" s="4" t="e">
        <f t="shared" si="0"/>
        <v>#DIV/0!</v>
      </c>
      <c r="E36" s="2"/>
      <c r="F36" s="2"/>
      <c r="G36" s="111"/>
      <c r="H36" s="111"/>
    </row>
    <row r="37" spans="1:8" ht="15">
      <c r="A37" s="2">
        <v>2028</v>
      </c>
      <c r="B37" s="2"/>
      <c r="C37" s="2"/>
      <c r="D37" s="4" t="e">
        <f t="shared" si="0"/>
        <v>#DIV/0!</v>
      </c>
      <c r="E37" s="2"/>
      <c r="F37" s="2"/>
      <c r="G37" s="111"/>
      <c r="H37" s="111"/>
    </row>
    <row r="38" spans="1:8" ht="15">
      <c r="A38" s="2">
        <v>2029</v>
      </c>
      <c r="B38" s="2"/>
      <c r="C38" s="2"/>
      <c r="D38" s="4" t="e">
        <f t="shared" si="0"/>
        <v>#DIV/0!</v>
      </c>
      <c r="E38" s="2"/>
      <c r="F38" s="2"/>
      <c r="G38" s="111"/>
      <c r="H38" s="111"/>
    </row>
    <row r="39" spans="1:8" ht="15">
      <c r="A39" s="2">
        <v>2030</v>
      </c>
      <c r="B39" s="2"/>
      <c r="C39" s="2"/>
      <c r="D39" s="4" t="e">
        <f t="shared" si="0"/>
        <v>#DIV/0!</v>
      </c>
      <c r="E39" s="2"/>
      <c r="F39" s="2"/>
      <c r="G39" s="111"/>
      <c r="H39" s="111"/>
    </row>
    <row r="40" spans="1:8" ht="15">
      <c r="A40" s="2">
        <v>2031</v>
      </c>
      <c r="B40" s="2"/>
      <c r="C40" s="2"/>
      <c r="D40" s="4" t="e">
        <f t="shared" si="0"/>
        <v>#DIV/0!</v>
      </c>
      <c r="E40" s="2"/>
      <c r="F40" s="2"/>
      <c r="G40" s="111"/>
      <c r="H40" s="111"/>
    </row>
  </sheetData>
  <sheetProtection/>
  <mergeCells count="19">
    <mergeCell ref="A1:C4"/>
    <mergeCell ref="G24:H24"/>
    <mergeCell ref="G39:H39"/>
    <mergeCell ref="G28:H28"/>
    <mergeCell ref="G29:H29"/>
    <mergeCell ref="G30:H30"/>
    <mergeCell ref="G31:H31"/>
    <mergeCell ref="G32:H32"/>
    <mergeCell ref="G33:H33"/>
    <mergeCell ref="G34:H34"/>
    <mergeCell ref="G35:H35"/>
    <mergeCell ref="G36:H36"/>
    <mergeCell ref="G37:H37"/>
    <mergeCell ref="G38:H38"/>
    <mergeCell ref="G40:H40"/>
    <mergeCell ref="G25:H25"/>
    <mergeCell ref="G26:H26"/>
    <mergeCell ref="G27:H27"/>
    <mergeCell ref="D1:H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44"/>
  <sheetViews>
    <sheetView zoomScale="90" zoomScaleNormal="90" zoomScalePageLayoutView="0" workbookViewId="0" topLeftCell="A1">
      <selection activeCell="A1" sqref="A1:C4"/>
    </sheetView>
  </sheetViews>
  <sheetFormatPr defaultColWidth="11.421875" defaultRowHeight="15"/>
  <cols>
    <col min="1" max="3" width="9.421875" style="0" customWidth="1"/>
    <col min="4" max="4" width="8.8515625" style="0" customWidth="1"/>
    <col min="5" max="5" width="152.00390625" style="0" customWidth="1"/>
    <col min="6" max="6" width="20.140625" style="0" customWidth="1"/>
  </cols>
  <sheetData>
    <row r="1" spans="1:6" ht="15" customHeight="1">
      <c r="A1" s="90"/>
      <c r="B1" s="91"/>
      <c r="C1" s="92"/>
      <c r="D1" s="76" t="s">
        <v>19</v>
      </c>
      <c r="E1" s="114"/>
      <c r="F1" s="114"/>
    </row>
    <row r="2" spans="1:6" ht="15" customHeight="1">
      <c r="A2" s="93"/>
      <c r="B2" s="115"/>
      <c r="C2" s="95"/>
      <c r="D2" s="76"/>
      <c r="E2" s="114"/>
      <c r="F2" s="114"/>
    </row>
    <row r="3" spans="1:6" ht="15" customHeight="1">
      <c r="A3" s="93"/>
      <c r="B3" s="115"/>
      <c r="C3" s="95"/>
      <c r="D3" s="76"/>
      <c r="E3" s="114"/>
      <c r="F3" s="114"/>
    </row>
    <row r="4" spans="1:6" ht="15" customHeight="1">
      <c r="A4" s="96"/>
      <c r="B4" s="97"/>
      <c r="C4" s="98"/>
      <c r="D4" s="76"/>
      <c r="E4" s="114"/>
      <c r="F4" s="114"/>
    </row>
    <row r="5" ht="6" customHeight="1"/>
    <row r="21" ht="18.75" customHeight="1"/>
    <row r="23" ht="26.25" customHeight="1"/>
    <row r="24" spans="1:6" s="1" customFormat="1" ht="15">
      <c r="A24" s="64" t="s">
        <v>102</v>
      </c>
      <c r="B24" s="64" t="s">
        <v>114</v>
      </c>
      <c r="C24" s="64" t="s">
        <v>24</v>
      </c>
      <c r="D24" s="64" t="s">
        <v>25</v>
      </c>
      <c r="E24" s="99" t="s">
        <v>26</v>
      </c>
      <c r="F24" s="99"/>
    </row>
    <row r="25" spans="1:6" ht="15">
      <c r="A25" s="2">
        <v>2016</v>
      </c>
      <c r="B25" s="65">
        <v>4</v>
      </c>
      <c r="C25" s="62"/>
      <c r="D25" s="4"/>
      <c r="E25" s="111" t="s">
        <v>115</v>
      </c>
      <c r="F25" s="111"/>
    </row>
    <row r="26" spans="1:6" ht="15">
      <c r="A26" s="2">
        <v>2017</v>
      </c>
      <c r="B26" s="62">
        <v>8</v>
      </c>
      <c r="C26" s="62"/>
      <c r="D26" s="4"/>
      <c r="E26" s="111" t="s">
        <v>116</v>
      </c>
      <c r="F26" s="111"/>
    </row>
    <row r="27" spans="1:6" ht="15">
      <c r="A27" s="2">
        <v>2018</v>
      </c>
      <c r="B27" s="62">
        <v>6</v>
      </c>
      <c r="C27" s="62">
        <v>6</v>
      </c>
      <c r="D27" s="14">
        <v>8</v>
      </c>
      <c r="E27" s="111" t="s">
        <v>117</v>
      </c>
      <c r="F27" s="111"/>
    </row>
    <row r="28" spans="1:6" ht="15">
      <c r="A28" s="2">
        <v>2019</v>
      </c>
      <c r="B28" s="62">
        <v>5</v>
      </c>
      <c r="C28" s="62">
        <v>6</v>
      </c>
      <c r="D28" s="14">
        <v>8</v>
      </c>
      <c r="E28" s="111" t="s">
        <v>118</v>
      </c>
      <c r="F28" s="111"/>
    </row>
    <row r="29" spans="1:6" ht="15">
      <c r="A29" s="2">
        <v>2020</v>
      </c>
      <c r="B29" s="62">
        <v>0</v>
      </c>
      <c r="C29" s="62">
        <v>6</v>
      </c>
      <c r="D29" s="14">
        <v>8</v>
      </c>
      <c r="E29" s="112" t="s">
        <v>119</v>
      </c>
      <c r="F29" s="112"/>
    </row>
    <row r="30" spans="1:6" ht="15">
      <c r="A30" s="2">
        <v>2021</v>
      </c>
      <c r="B30" s="62"/>
      <c r="C30" s="62">
        <v>6</v>
      </c>
      <c r="D30" s="14">
        <v>8</v>
      </c>
      <c r="E30" s="111"/>
      <c r="F30" s="111"/>
    </row>
    <row r="31" spans="1:6" ht="15">
      <c r="A31" s="2">
        <v>2022</v>
      </c>
      <c r="B31" s="62"/>
      <c r="C31" s="62">
        <v>6</v>
      </c>
      <c r="D31" s="14">
        <v>8</v>
      </c>
      <c r="E31" s="111"/>
      <c r="F31" s="111"/>
    </row>
    <row r="32" spans="1:6" ht="15">
      <c r="A32" s="2">
        <v>2023</v>
      </c>
      <c r="B32" s="62"/>
      <c r="C32" s="62">
        <v>6</v>
      </c>
      <c r="D32" s="14">
        <v>8</v>
      </c>
      <c r="E32" s="111"/>
      <c r="F32" s="111"/>
    </row>
    <row r="33" spans="1:6" ht="15">
      <c r="A33" s="2">
        <v>2024</v>
      </c>
      <c r="B33" s="62"/>
      <c r="C33" s="62">
        <v>6</v>
      </c>
      <c r="D33" s="14">
        <v>8</v>
      </c>
      <c r="E33" s="111"/>
      <c r="F33" s="111"/>
    </row>
    <row r="34" spans="1:6" ht="15">
      <c r="A34" s="2">
        <v>2025</v>
      </c>
      <c r="B34" s="2"/>
      <c r="C34" s="62">
        <v>6</v>
      </c>
      <c r="D34" s="14">
        <v>8</v>
      </c>
      <c r="E34" s="111"/>
      <c r="F34" s="111"/>
    </row>
    <row r="35" spans="1:6" ht="15">
      <c r="A35" s="2">
        <v>2026</v>
      </c>
      <c r="B35" s="2"/>
      <c r="C35" s="62">
        <v>6</v>
      </c>
      <c r="D35" s="14">
        <v>8</v>
      </c>
      <c r="E35" s="111"/>
      <c r="F35" s="111"/>
    </row>
    <row r="36" spans="1:6" ht="15">
      <c r="A36" s="2">
        <v>2027</v>
      </c>
      <c r="B36" s="62"/>
      <c r="C36" s="62">
        <v>6</v>
      </c>
      <c r="D36" s="14">
        <v>8</v>
      </c>
      <c r="E36" s="66"/>
      <c r="F36" s="66"/>
    </row>
    <row r="37" spans="1:6" ht="15">
      <c r="A37" s="2">
        <v>2028</v>
      </c>
      <c r="B37" s="62"/>
      <c r="C37" s="62">
        <v>6</v>
      </c>
      <c r="D37" s="14">
        <v>8</v>
      </c>
      <c r="E37" s="66"/>
      <c r="F37" s="66"/>
    </row>
    <row r="38" spans="1:6" ht="15">
      <c r="A38" s="2">
        <v>2029</v>
      </c>
      <c r="B38" s="2"/>
      <c r="C38" s="62">
        <v>6</v>
      </c>
      <c r="D38" s="14">
        <v>8</v>
      </c>
      <c r="E38" s="66"/>
      <c r="F38" s="66"/>
    </row>
    <row r="39" spans="1:6" ht="15">
      <c r="A39" s="2">
        <v>2030</v>
      </c>
      <c r="B39" s="2"/>
      <c r="C39" s="62">
        <v>6</v>
      </c>
      <c r="D39" s="14">
        <v>8</v>
      </c>
      <c r="E39" s="111"/>
      <c r="F39" s="111"/>
    </row>
    <row r="40" spans="1:6" ht="15">
      <c r="A40" s="2">
        <v>2031</v>
      </c>
      <c r="B40" s="62"/>
      <c r="C40" s="62">
        <v>6</v>
      </c>
      <c r="D40" s="14">
        <v>8</v>
      </c>
      <c r="E40" s="111"/>
      <c r="F40" s="111"/>
    </row>
    <row r="41" spans="1:6" ht="15">
      <c r="A41" s="2">
        <v>2032</v>
      </c>
      <c r="B41" s="62"/>
      <c r="C41" s="62">
        <v>6</v>
      </c>
      <c r="D41" s="14">
        <v>8</v>
      </c>
      <c r="E41" s="111"/>
      <c r="F41" s="111"/>
    </row>
    <row r="42" spans="1:6" ht="15">
      <c r="A42" s="2">
        <v>2033</v>
      </c>
      <c r="B42" s="2"/>
      <c r="C42" s="62">
        <v>6</v>
      </c>
      <c r="D42" s="14">
        <v>8</v>
      </c>
      <c r="E42" s="66"/>
      <c r="F42" s="66"/>
    </row>
    <row r="43" spans="1:6" ht="15">
      <c r="A43" s="2">
        <v>2034</v>
      </c>
      <c r="B43" s="2"/>
      <c r="C43" s="62">
        <v>6</v>
      </c>
      <c r="D43" s="14">
        <v>8</v>
      </c>
      <c r="E43" s="111"/>
      <c r="F43" s="111"/>
    </row>
    <row r="44" spans="1:6" ht="15">
      <c r="A44" s="2">
        <v>2035</v>
      </c>
      <c r="B44" s="62"/>
      <c r="C44" s="62">
        <v>6</v>
      </c>
      <c r="D44" s="14">
        <v>8</v>
      </c>
      <c r="E44" s="111"/>
      <c r="F44" s="111"/>
    </row>
  </sheetData>
  <sheetProtection/>
  <mergeCells count="19">
    <mergeCell ref="D1:F4"/>
    <mergeCell ref="A1:C4"/>
    <mergeCell ref="E27:F27"/>
    <mergeCell ref="E24:F24"/>
    <mergeCell ref="E25:F25"/>
    <mergeCell ref="E26:F26"/>
    <mergeCell ref="E44:F44"/>
    <mergeCell ref="E43:F43"/>
    <mergeCell ref="E28:F28"/>
    <mergeCell ref="E29:F29"/>
    <mergeCell ref="E30:F30"/>
    <mergeCell ref="E31:F31"/>
    <mergeCell ref="E32:F32"/>
    <mergeCell ref="E33:F33"/>
    <mergeCell ref="E34:F34"/>
    <mergeCell ref="E35:F35"/>
    <mergeCell ref="E39:F39"/>
    <mergeCell ref="E40:F40"/>
    <mergeCell ref="E41:F4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68"/>
  <sheetViews>
    <sheetView tabSelected="1" zoomScale="90" zoomScaleNormal="90" zoomScalePageLayoutView="0" workbookViewId="0" topLeftCell="A20">
      <selection activeCell="E54" sqref="E54"/>
    </sheetView>
  </sheetViews>
  <sheetFormatPr defaultColWidth="11.421875" defaultRowHeight="15"/>
  <cols>
    <col min="1" max="2" width="9.421875" style="0" customWidth="1"/>
    <col min="3" max="3" width="15.28125" style="0" customWidth="1"/>
    <col min="4" max="4" width="13.28125" style="0" customWidth="1"/>
    <col min="5" max="5" width="9.421875" style="0" customWidth="1"/>
    <col min="6" max="6" width="11.421875" style="0" customWidth="1"/>
    <col min="7" max="7" width="8.57421875" style="0" customWidth="1"/>
    <col min="8" max="8" width="8.421875" style="0" customWidth="1"/>
    <col min="9" max="9" width="102.8515625" style="0" customWidth="1"/>
    <col min="10" max="10" width="20.140625" style="0" customWidth="1"/>
  </cols>
  <sheetData>
    <row r="1" spans="1:10" ht="15" customHeight="1">
      <c r="A1" s="90"/>
      <c r="B1" s="91"/>
      <c r="C1" s="92"/>
      <c r="D1" s="76" t="s">
        <v>19</v>
      </c>
      <c r="E1" s="77"/>
      <c r="F1" s="77"/>
      <c r="G1" s="77"/>
      <c r="H1" s="77"/>
      <c r="I1" s="77"/>
      <c r="J1" s="77"/>
    </row>
    <row r="2" spans="1:10" ht="15" customHeight="1">
      <c r="A2" s="93"/>
      <c r="B2" s="115"/>
      <c r="C2" s="95"/>
      <c r="D2" s="76"/>
      <c r="E2" s="77"/>
      <c r="F2" s="77"/>
      <c r="G2" s="77"/>
      <c r="H2" s="77"/>
      <c r="I2" s="77"/>
      <c r="J2" s="77"/>
    </row>
    <row r="3" spans="1:10" ht="15" customHeight="1">
      <c r="A3" s="93"/>
      <c r="B3" s="115"/>
      <c r="C3" s="95"/>
      <c r="D3" s="76"/>
      <c r="E3" s="77"/>
      <c r="F3" s="77"/>
      <c r="G3" s="77"/>
      <c r="H3" s="77"/>
      <c r="I3" s="77"/>
      <c r="J3" s="77"/>
    </row>
    <row r="4" spans="1:10" ht="15" customHeight="1">
      <c r="A4" s="96"/>
      <c r="B4" s="97"/>
      <c r="C4" s="98"/>
      <c r="D4" s="76"/>
      <c r="E4" s="77"/>
      <c r="F4" s="77"/>
      <c r="G4" s="77"/>
      <c r="H4" s="77"/>
      <c r="I4" s="77"/>
      <c r="J4" s="77"/>
    </row>
    <row r="5" ht="6" customHeight="1"/>
    <row r="21" ht="18.75" customHeight="1"/>
    <row r="23" ht="27.75" customHeight="1"/>
    <row r="24" spans="1:10" s="1" customFormat="1" ht="51.75" customHeight="1">
      <c r="A24" s="64" t="s">
        <v>120</v>
      </c>
      <c r="B24" s="64" t="s">
        <v>121</v>
      </c>
      <c r="C24" s="47" t="s">
        <v>122</v>
      </c>
      <c r="D24" s="47" t="s">
        <v>123</v>
      </c>
      <c r="E24" s="64" t="s">
        <v>124</v>
      </c>
      <c r="F24" s="64" t="s">
        <v>77</v>
      </c>
      <c r="G24" s="64" t="s">
        <v>24</v>
      </c>
      <c r="H24" s="64" t="s">
        <v>25</v>
      </c>
      <c r="I24" s="99" t="s">
        <v>26</v>
      </c>
      <c r="J24" s="99"/>
    </row>
    <row r="25" spans="1:12" ht="15">
      <c r="A25" s="2" t="s">
        <v>27</v>
      </c>
      <c r="B25" s="2">
        <v>65</v>
      </c>
      <c r="C25" s="2">
        <v>28</v>
      </c>
      <c r="D25" s="2" t="s">
        <v>125</v>
      </c>
      <c r="E25" s="2">
        <v>69</v>
      </c>
      <c r="F25" s="17"/>
      <c r="G25" s="2"/>
      <c r="H25" s="2"/>
      <c r="I25" s="121" t="s">
        <v>126</v>
      </c>
      <c r="J25" s="121"/>
      <c r="K25" s="118" t="s">
        <v>127</v>
      </c>
      <c r="L25" s="119"/>
    </row>
    <row r="26" spans="1:12" ht="14.25" customHeight="1">
      <c r="A26" s="2" t="s">
        <v>29</v>
      </c>
      <c r="B26" s="2">
        <v>70</v>
      </c>
      <c r="C26" s="2">
        <v>49</v>
      </c>
      <c r="D26" s="2" t="s">
        <v>125</v>
      </c>
      <c r="E26" s="2">
        <v>372</v>
      </c>
      <c r="F26" s="17"/>
      <c r="G26" s="2"/>
      <c r="H26" s="2"/>
      <c r="I26" s="121" t="s">
        <v>126</v>
      </c>
      <c r="J26" s="121"/>
      <c r="K26" s="118"/>
      <c r="L26" s="119"/>
    </row>
    <row r="27" spans="1:12" ht="18" customHeight="1">
      <c r="A27" s="2" t="s">
        <v>128</v>
      </c>
      <c r="B27" s="2">
        <v>75</v>
      </c>
      <c r="C27" s="2">
        <v>40</v>
      </c>
      <c r="D27" s="2" t="s">
        <v>125</v>
      </c>
      <c r="E27" s="2">
        <v>169</v>
      </c>
      <c r="F27" s="17"/>
      <c r="G27" s="2"/>
      <c r="H27" s="2"/>
      <c r="I27" s="121" t="s">
        <v>129</v>
      </c>
      <c r="J27" s="121"/>
      <c r="K27" s="118"/>
      <c r="L27" s="119"/>
    </row>
    <row r="28" spans="1:12" ht="14.25" customHeight="1">
      <c r="A28" s="2" t="s">
        <v>130</v>
      </c>
      <c r="B28" s="2">
        <v>75</v>
      </c>
      <c r="C28" s="2">
        <v>43</v>
      </c>
      <c r="D28" s="2" t="s">
        <v>125</v>
      </c>
      <c r="E28" s="2">
        <v>195</v>
      </c>
      <c r="F28" s="17"/>
      <c r="G28" s="2"/>
      <c r="H28" s="2"/>
      <c r="I28" s="121" t="s">
        <v>126</v>
      </c>
      <c r="J28" s="121"/>
      <c r="K28" s="118"/>
      <c r="L28" s="119"/>
    </row>
    <row r="29" spans="1:12" ht="14.25" customHeight="1">
      <c r="A29" s="2" t="s">
        <v>30</v>
      </c>
      <c r="B29" s="2">
        <v>65</v>
      </c>
      <c r="C29" s="2">
        <v>37</v>
      </c>
      <c r="D29" s="2" t="s">
        <v>125</v>
      </c>
      <c r="E29" s="2">
        <v>95</v>
      </c>
      <c r="F29" s="17"/>
      <c r="G29" s="2"/>
      <c r="H29" s="2"/>
      <c r="I29" s="121" t="s">
        <v>131</v>
      </c>
      <c r="J29" s="121"/>
      <c r="K29" s="118"/>
      <c r="L29" s="119"/>
    </row>
    <row r="30" spans="1:12" ht="14.25" customHeight="1">
      <c r="A30" s="2" t="s">
        <v>33</v>
      </c>
      <c r="B30" s="2">
        <v>70</v>
      </c>
      <c r="C30" s="2">
        <v>52</v>
      </c>
      <c r="D30" s="2" t="s">
        <v>125</v>
      </c>
      <c r="E30" s="2">
        <v>141</v>
      </c>
      <c r="F30" s="17"/>
      <c r="G30" s="2"/>
      <c r="H30" s="2"/>
      <c r="I30" s="121" t="s">
        <v>132</v>
      </c>
      <c r="J30" s="121"/>
      <c r="K30" s="118"/>
      <c r="L30" s="119"/>
    </row>
    <row r="31" spans="1:12" ht="14.25" customHeight="1">
      <c r="A31" s="2" t="s">
        <v>133</v>
      </c>
      <c r="B31" s="2">
        <v>75</v>
      </c>
      <c r="C31" s="2">
        <v>63</v>
      </c>
      <c r="D31" s="2" t="s">
        <v>125</v>
      </c>
      <c r="E31" s="2">
        <v>240</v>
      </c>
      <c r="F31" s="17"/>
      <c r="G31" s="2"/>
      <c r="H31" s="2"/>
      <c r="I31" s="121" t="s">
        <v>134</v>
      </c>
      <c r="J31" s="121"/>
      <c r="K31" s="118"/>
      <c r="L31" s="119"/>
    </row>
    <row r="32" spans="1:12" ht="14.25" customHeight="1">
      <c r="A32" s="2" t="s">
        <v>135</v>
      </c>
      <c r="B32" s="2">
        <v>75</v>
      </c>
      <c r="C32" s="2">
        <v>54</v>
      </c>
      <c r="D32" s="2" t="s">
        <v>125</v>
      </c>
      <c r="E32" s="2">
        <v>262</v>
      </c>
      <c r="F32" s="17"/>
      <c r="G32" s="2"/>
      <c r="H32" s="2"/>
      <c r="I32" s="121" t="s">
        <v>136</v>
      </c>
      <c r="J32" s="121"/>
      <c r="K32" s="118"/>
      <c r="L32" s="119"/>
    </row>
    <row r="33" spans="1:12" ht="14.25" customHeight="1">
      <c r="A33" s="2" t="s">
        <v>34</v>
      </c>
      <c r="B33" s="2">
        <v>65</v>
      </c>
      <c r="C33" s="2">
        <v>46</v>
      </c>
      <c r="D33" s="2" t="s">
        <v>125</v>
      </c>
      <c r="E33" s="2">
        <v>188</v>
      </c>
      <c r="F33" s="17"/>
      <c r="G33" s="2"/>
      <c r="H33" s="2"/>
      <c r="I33" s="121" t="s">
        <v>137</v>
      </c>
      <c r="J33" s="121"/>
      <c r="K33" s="118"/>
      <c r="L33" s="119"/>
    </row>
    <row r="34" spans="1:10" ht="14.25" customHeight="1">
      <c r="A34" s="2" t="s">
        <v>37</v>
      </c>
      <c r="B34" s="2">
        <v>70</v>
      </c>
      <c r="C34" s="2">
        <v>93</v>
      </c>
      <c r="D34" s="2" t="s">
        <v>125</v>
      </c>
      <c r="E34" s="2">
        <v>386</v>
      </c>
      <c r="F34" s="17"/>
      <c r="G34" s="2"/>
      <c r="H34" s="2"/>
      <c r="I34" s="121" t="s">
        <v>138</v>
      </c>
      <c r="J34" s="121"/>
    </row>
    <row r="35" spans="1:10" ht="14.25" customHeight="1">
      <c r="A35" s="2" t="s">
        <v>139</v>
      </c>
      <c r="B35" s="2">
        <v>75</v>
      </c>
      <c r="C35" s="2">
        <v>64</v>
      </c>
      <c r="D35" s="2" t="s">
        <v>125</v>
      </c>
      <c r="E35" s="2">
        <v>238</v>
      </c>
      <c r="F35" s="17"/>
      <c r="G35" s="2"/>
      <c r="H35" s="2"/>
      <c r="I35" s="121" t="s">
        <v>134</v>
      </c>
      <c r="J35" s="121"/>
    </row>
    <row r="36" spans="1:10" ht="15">
      <c r="A36" s="2" t="s">
        <v>140</v>
      </c>
      <c r="B36" s="2">
        <v>75</v>
      </c>
      <c r="C36" s="2">
        <v>8</v>
      </c>
      <c r="D36" s="2" t="s">
        <v>125</v>
      </c>
      <c r="E36" s="2">
        <v>35</v>
      </c>
      <c r="F36" s="17"/>
      <c r="G36" s="2"/>
      <c r="H36" s="2"/>
      <c r="I36" s="121" t="s">
        <v>141</v>
      </c>
      <c r="J36" s="121"/>
    </row>
    <row r="37" spans="1:10" ht="18" customHeight="1">
      <c r="A37" s="2" t="s">
        <v>84</v>
      </c>
      <c r="B37" s="2">
        <v>65</v>
      </c>
      <c r="C37" s="2">
        <v>15</v>
      </c>
      <c r="D37" s="2">
        <v>226</v>
      </c>
      <c r="E37" s="2">
        <v>54</v>
      </c>
      <c r="F37" s="51">
        <f>+(E37/B37)*100</f>
        <v>83.07692307692308</v>
      </c>
      <c r="G37" s="2"/>
      <c r="H37" s="2"/>
      <c r="I37" s="120" t="s">
        <v>142</v>
      </c>
      <c r="J37" s="120"/>
    </row>
    <row r="38" spans="1:10" ht="15">
      <c r="A38" s="2" t="s">
        <v>86</v>
      </c>
      <c r="B38" s="2">
        <v>75</v>
      </c>
      <c r="C38" s="2">
        <v>18</v>
      </c>
      <c r="D38" s="2">
        <v>320</v>
      </c>
      <c r="E38" s="2">
        <v>66</v>
      </c>
      <c r="F38" s="51">
        <f aca="true" t="shared" si="0" ref="F38:F52">+(E38/B38)*100</f>
        <v>88</v>
      </c>
      <c r="G38" s="2"/>
      <c r="H38" s="2"/>
      <c r="I38" s="120" t="s">
        <v>143</v>
      </c>
      <c r="J38" s="120"/>
    </row>
    <row r="39" spans="1:10" ht="15">
      <c r="A39" s="2" t="s">
        <v>144</v>
      </c>
      <c r="B39" s="2">
        <v>75</v>
      </c>
      <c r="C39" s="2">
        <v>17</v>
      </c>
      <c r="D39" s="2">
        <v>320</v>
      </c>
      <c r="E39" s="2">
        <v>82</v>
      </c>
      <c r="F39" s="51">
        <f t="shared" si="0"/>
        <v>109.33333333333333</v>
      </c>
      <c r="G39" s="2"/>
      <c r="H39" s="2"/>
      <c r="I39" s="120" t="s">
        <v>145</v>
      </c>
      <c r="J39" s="120"/>
    </row>
    <row r="40" spans="1:10" ht="14.25" customHeight="1">
      <c r="A40" s="2" t="s">
        <v>146</v>
      </c>
      <c r="B40" s="2">
        <v>65</v>
      </c>
      <c r="C40" s="2">
        <v>25</v>
      </c>
      <c r="D40" s="2">
        <v>226</v>
      </c>
      <c r="E40" s="2">
        <v>177</v>
      </c>
      <c r="F40" s="51">
        <f t="shared" si="0"/>
        <v>272.3076923076923</v>
      </c>
      <c r="G40" s="2"/>
      <c r="H40" s="2"/>
      <c r="I40" s="120" t="s">
        <v>147</v>
      </c>
      <c r="J40" s="120"/>
    </row>
    <row r="41" spans="1:10" ht="27" customHeight="1">
      <c r="A41" s="2" t="s">
        <v>148</v>
      </c>
      <c r="B41" s="2">
        <v>15</v>
      </c>
      <c r="C41" s="2">
        <v>3</v>
      </c>
      <c r="D41" s="2">
        <v>225</v>
      </c>
      <c r="E41" s="2">
        <v>36</v>
      </c>
      <c r="F41" s="51">
        <f t="shared" si="0"/>
        <v>240</v>
      </c>
      <c r="G41" s="50"/>
      <c r="H41" s="2"/>
      <c r="I41" s="113" t="s">
        <v>149</v>
      </c>
      <c r="J41" s="124"/>
    </row>
    <row r="42" spans="1:10" ht="20.25" customHeight="1">
      <c r="A42" s="2" t="s">
        <v>150</v>
      </c>
      <c r="B42" s="2">
        <v>25</v>
      </c>
      <c r="C42" s="2">
        <v>8</v>
      </c>
      <c r="D42" s="48">
        <v>1082</v>
      </c>
      <c r="E42" s="2">
        <v>44</v>
      </c>
      <c r="F42" s="51">
        <f t="shared" si="0"/>
        <v>176</v>
      </c>
      <c r="G42" s="2"/>
      <c r="H42" s="2"/>
      <c r="I42" s="125" t="s">
        <v>151</v>
      </c>
      <c r="J42" s="126"/>
    </row>
    <row r="43" spans="1:10" ht="15">
      <c r="A43" s="2" t="s">
        <v>152</v>
      </c>
      <c r="B43" s="2">
        <v>25</v>
      </c>
      <c r="C43" s="2">
        <v>3</v>
      </c>
      <c r="D43" s="48">
        <v>1082</v>
      </c>
      <c r="E43" s="2">
        <v>33</v>
      </c>
      <c r="F43" s="51">
        <f t="shared" si="0"/>
        <v>132</v>
      </c>
      <c r="G43" s="2"/>
      <c r="H43" s="2"/>
      <c r="I43" s="125" t="s">
        <v>153</v>
      </c>
      <c r="J43" s="126"/>
    </row>
    <row r="44" spans="1:10" ht="15">
      <c r="A44" s="2" t="s">
        <v>154</v>
      </c>
      <c r="B44" s="2">
        <v>25</v>
      </c>
      <c r="C44" s="2">
        <v>0</v>
      </c>
      <c r="D44" s="48">
        <v>1194</v>
      </c>
      <c r="E44" s="2">
        <v>0</v>
      </c>
      <c r="F44" s="51">
        <f t="shared" si="0"/>
        <v>0</v>
      </c>
      <c r="G44" s="2"/>
      <c r="H44" s="2"/>
      <c r="I44" s="125" t="s">
        <v>155</v>
      </c>
      <c r="J44" s="126"/>
    </row>
    <row r="45" spans="1:10" ht="15">
      <c r="A45" s="2" t="s">
        <v>156</v>
      </c>
      <c r="B45" s="2">
        <v>25</v>
      </c>
      <c r="C45" s="2">
        <v>4</v>
      </c>
      <c r="D45" s="48">
        <v>1194</v>
      </c>
      <c r="E45" s="2">
        <v>40</v>
      </c>
      <c r="F45" s="51">
        <f t="shared" si="0"/>
        <v>160</v>
      </c>
      <c r="G45" s="2"/>
      <c r="H45" s="2"/>
      <c r="I45" s="125" t="s">
        <v>157</v>
      </c>
      <c r="J45" s="126"/>
    </row>
    <row r="46" spans="1:10" ht="15">
      <c r="A46" s="2" t="s">
        <v>158</v>
      </c>
      <c r="B46" s="2">
        <v>25</v>
      </c>
      <c r="C46" s="2">
        <v>0</v>
      </c>
      <c r="D46" s="48">
        <v>1194</v>
      </c>
      <c r="E46" s="2">
        <v>0</v>
      </c>
      <c r="F46" s="51">
        <f t="shared" si="0"/>
        <v>0</v>
      </c>
      <c r="G46" s="2"/>
      <c r="H46" s="2"/>
      <c r="I46" s="125" t="s">
        <v>155</v>
      </c>
      <c r="J46" s="126"/>
    </row>
    <row r="47" spans="1:10" ht="15">
      <c r="A47" s="2" t="s">
        <v>159</v>
      </c>
      <c r="B47" s="2">
        <v>25</v>
      </c>
      <c r="C47" s="2">
        <v>0</v>
      </c>
      <c r="D47" s="48">
        <v>394</v>
      </c>
      <c r="E47" s="2">
        <v>0</v>
      </c>
      <c r="F47" s="51">
        <f t="shared" si="0"/>
        <v>0</v>
      </c>
      <c r="G47" s="2"/>
      <c r="H47" s="2"/>
      <c r="I47" s="125" t="s">
        <v>155</v>
      </c>
      <c r="J47" s="126"/>
    </row>
    <row r="48" spans="1:10" ht="15">
      <c r="A48" s="2" t="s">
        <v>160</v>
      </c>
      <c r="B48" s="2">
        <v>25</v>
      </c>
      <c r="C48" s="2">
        <v>2</v>
      </c>
      <c r="D48" s="2">
        <v>1132</v>
      </c>
      <c r="E48" s="2">
        <f>SUM(E41:E48)</f>
        <v>0</v>
      </c>
      <c r="F48" s="51">
        <f t="shared" si="0"/>
        <v>83.07692307692308</v>
      </c>
      <c r="G48" s="2"/>
      <c r="H48" s="2"/>
      <c r="I48" s="125" t="s">
        <v>155</v>
      </c>
      <c r="J48" s="126"/>
    </row>
    <row r="49" spans="1:10" ht="15">
      <c r="A49" s="2" t="s">
        <v>161</v>
      </c>
      <c r="B49" s="2">
        <v>25</v>
      </c>
      <c r="C49" s="2">
        <v>1</v>
      </c>
      <c r="D49" s="2">
        <v>1132</v>
      </c>
      <c r="E49" s="2">
        <f>SUM(E41:E48)</f>
        <v>0</v>
      </c>
      <c r="F49" s="51">
        <f t="shared" si="0"/>
        <v>83.07692307692308</v>
      </c>
      <c r="G49" s="2"/>
      <c r="H49" s="2"/>
      <c r="I49" s="125" t="s">
        <v>155</v>
      </c>
      <c r="J49" s="126"/>
    </row>
    <row r="50" spans="1:10" ht="15">
      <c r="A50" s="2" t="s">
        <v>162</v>
      </c>
      <c r="B50" s="2">
        <v>25</v>
      </c>
      <c r="C50" s="2">
        <v>2</v>
      </c>
      <c r="D50" s="2">
        <v>1132</v>
      </c>
      <c r="E50" s="2">
        <v>4</v>
      </c>
      <c r="F50" s="51">
        <f t="shared" si="0"/>
        <v>16</v>
      </c>
      <c r="G50" s="2"/>
      <c r="H50" s="2"/>
      <c r="I50" s="125" t="s">
        <v>155</v>
      </c>
      <c r="J50" s="126"/>
    </row>
    <row r="51" spans="1:10" ht="15">
      <c r="A51" s="2" t="s">
        <v>163</v>
      </c>
      <c r="B51" s="2">
        <v>25</v>
      </c>
      <c r="C51" s="2">
        <v>0</v>
      </c>
      <c r="D51" s="2">
        <v>1330</v>
      </c>
      <c r="E51" s="2">
        <v>0</v>
      </c>
      <c r="F51" s="51">
        <f t="shared" si="0"/>
        <v>0</v>
      </c>
      <c r="G51" s="2"/>
      <c r="H51" s="2"/>
      <c r="I51" s="125" t="s">
        <v>155</v>
      </c>
      <c r="J51" s="126"/>
    </row>
    <row r="52" spans="1:10" ht="15">
      <c r="A52" s="2" t="s">
        <v>164</v>
      </c>
      <c r="B52" s="2">
        <v>15</v>
      </c>
      <c r="C52" s="2">
        <v>0</v>
      </c>
      <c r="D52" s="2">
        <v>160</v>
      </c>
      <c r="E52" s="2">
        <v>0</v>
      </c>
      <c r="F52" s="51">
        <f t="shared" si="0"/>
        <v>0</v>
      </c>
      <c r="G52" s="2"/>
      <c r="H52" s="2"/>
      <c r="I52" s="125" t="s">
        <v>155</v>
      </c>
      <c r="J52" s="126"/>
    </row>
    <row r="53" spans="1:10" ht="27.75" customHeight="1">
      <c r="A53" s="40">
        <v>44197</v>
      </c>
      <c r="B53" s="2">
        <v>15</v>
      </c>
      <c r="C53" s="2">
        <v>3</v>
      </c>
      <c r="D53" s="2">
        <v>278</v>
      </c>
      <c r="E53" s="2">
        <v>11</v>
      </c>
      <c r="F53" s="51">
        <f>+(E53/B53)*100</f>
        <v>73.33333333333333</v>
      </c>
      <c r="G53" s="2"/>
      <c r="H53" s="2"/>
      <c r="I53" s="122" t="s">
        <v>165</v>
      </c>
      <c r="J53" s="123"/>
    </row>
    <row r="54" spans="1:10" ht="15">
      <c r="A54" s="40">
        <v>44228</v>
      </c>
      <c r="B54" s="2">
        <v>20</v>
      </c>
      <c r="C54" s="2">
        <v>2</v>
      </c>
      <c r="D54" s="2">
        <v>278</v>
      </c>
      <c r="E54" s="2">
        <v>12</v>
      </c>
      <c r="F54" s="51">
        <f aca="true" t="shared" si="1" ref="F54:F67">+(E54/B54)*100</f>
        <v>60</v>
      </c>
      <c r="G54" s="2"/>
      <c r="H54" s="2"/>
      <c r="I54" s="111"/>
      <c r="J54" s="111"/>
    </row>
    <row r="55" spans="1:10" ht="15">
      <c r="A55" s="40">
        <v>44256</v>
      </c>
      <c r="B55" s="2">
        <v>22</v>
      </c>
      <c r="C55" s="2"/>
      <c r="D55" s="2"/>
      <c r="E55" s="2"/>
      <c r="F55" s="51">
        <f t="shared" si="1"/>
        <v>0</v>
      </c>
      <c r="G55" s="2"/>
      <c r="H55" s="2"/>
      <c r="I55" s="111"/>
      <c r="J55" s="111"/>
    </row>
    <row r="56" spans="1:10" ht="15">
      <c r="A56" s="40">
        <v>44287</v>
      </c>
      <c r="B56" s="2">
        <v>20</v>
      </c>
      <c r="C56" s="2"/>
      <c r="D56" s="2"/>
      <c r="E56" s="2"/>
      <c r="F56" s="51">
        <f t="shared" si="1"/>
        <v>0</v>
      </c>
      <c r="G56" s="2"/>
      <c r="H56" s="2"/>
      <c r="I56" s="111"/>
      <c r="J56" s="111"/>
    </row>
    <row r="57" spans="1:10" ht="15">
      <c r="A57" s="40">
        <v>44317</v>
      </c>
      <c r="B57" s="2">
        <v>20</v>
      </c>
      <c r="C57" s="2"/>
      <c r="D57" s="2"/>
      <c r="E57" s="2"/>
      <c r="F57" s="51">
        <f t="shared" si="1"/>
        <v>0</v>
      </c>
      <c r="G57" s="2"/>
      <c r="H57" s="2"/>
      <c r="I57" s="111"/>
      <c r="J57" s="111"/>
    </row>
    <row r="58" spans="1:10" ht="15">
      <c r="A58" s="40">
        <v>44348</v>
      </c>
      <c r="B58" s="2">
        <v>23</v>
      </c>
      <c r="C58" s="2"/>
      <c r="D58" s="2"/>
      <c r="E58" s="2"/>
      <c r="F58" s="51">
        <f t="shared" si="1"/>
        <v>0</v>
      </c>
      <c r="G58" s="2"/>
      <c r="H58" s="2"/>
      <c r="I58" s="111"/>
      <c r="J58" s="111"/>
    </row>
    <row r="59" spans="1:10" ht="15">
      <c r="A59" s="40">
        <v>44378</v>
      </c>
      <c r="B59" s="2"/>
      <c r="C59" s="2"/>
      <c r="D59" s="2"/>
      <c r="E59" s="2"/>
      <c r="F59" s="51" t="e">
        <f t="shared" si="1"/>
        <v>#DIV/0!</v>
      </c>
      <c r="G59" s="2"/>
      <c r="H59" s="2"/>
      <c r="I59" s="111"/>
      <c r="J59" s="111"/>
    </row>
    <row r="60" spans="1:10" ht="15">
      <c r="A60" s="40">
        <v>44409</v>
      </c>
      <c r="B60" s="2"/>
      <c r="C60" s="2"/>
      <c r="D60" s="2"/>
      <c r="E60" s="2"/>
      <c r="F60" s="51" t="e">
        <f t="shared" si="1"/>
        <v>#DIV/0!</v>
      </c>
      <c r="G60" s="2"/>
      <c r="H60" s="2"/>
      <c r="I60" s="111"/>
      <c r="J60" s="111"/>
    </row>
    <row r="61" spans="1:10" ht="15">
      <c r="A61" s="40">
        <v>44440</v>
      </c>
      <c r="B61" s="2"/>
      <c r="C61" s="2"/>
      <c r="D61" s="2"/>
      <c r="E61" s="2"/>
      <c r="F61" s="51" t="e">
        <f t="shared" si="1"/>
        <v>#DIV/0!</v>
      </c>
      <c r="G61" s="2"/>
      <c r="H61" s="2"/>
      <c r="I61" s="111"/>
      <c r="J61" s="111"/>
    </row>
    <row r="62" spans="1:10" ht="15">
      <c r="A62" s="40">
        <v>44470</v>
      </c>
      <c r="B62" s="2"/>
      <c r="C62" s="2"/>
      <c r="D62" s="2"/>
      <c r="E62" s="2"/>
      <c r="F62" s="51" t="e">
        <f t="shared" si="1"/>
        <v>#DIV/0!</v>
      </c>
      <c r="G62" s="2"/>
      <c r="H62" s="2"/>
      <c r="I62" s="111"/>
      <c r="J62" s="111"/>
    </row>
    <row r="63" spans="1:10" ht="15">
      <c r="A63" s="40">
        <v>44501</v>
      </c>
      <c r="B63" s="2"/>
      <c r="C63" s="2"/>
      <c r="D63" s="2"/>
      <c r="E63" s="2"/>
      <c r="F63" s="51" t="e">
        <f t="shared" si="1"/>
        <v>#DIV/0!</v>
      </c>
      <c r="G63" s="2"/>
      <c r="H63" s="2"/>
      <c r="I63" s="111"/>
      <c r="J63" s="111"/>
    </row>
    <row r="64" spans="1:10" ht="15">
      <c r="A64" s="40">
        <v>44531</v>
      </c>
      <c r="B64" s="2"/>
      <c r="C64" s="2"/>
      <c r="D64" s="2"/>
      <c r="E64" s="2"/>
      <c r="F64" s="51" t="e">
        <f t="shared" si="1"/>
        <v>#DIV/0!</v>
      </c>
      <c r="G64" s="2"/>
      <c r="H64" s="2"/>
      <c r="I64" s="111"/>
      <c r="J64" s="111"/>
    </row>
    <row r="65" spans="1:10" ht="15">
      <c r="A65" s="40">
        <v>44562</v>
      </c>
      <c r="B65" s="2"/>
      <c r="C65" s="2"/>
      <c r="D65" s="2"/>
      <c r="E65" s="2"/>
      <c r="F65" s="51" t="e">
        <f t="shared" si="1"/>
        <v>#DIV/0!</v>
      </c>
      <c r="G65" s="2"/>
      <c r="H65" s="2"/>
      <c r="I65" s="111"/>
      <c r="J65" s="111"/>
    </row>
    <row r="66" spans="1:10" ht="15">
      <c r="A66" s="40">
        <v>44593</v>
      </c>
      <c r="B66" s="2"/>
      <c r="C66" s="2"/>
      <c r="D66" s="2"/>
      <c r="E66" s="2"/>
      <c r="F66" s="51" t="e">
        <f t="shared" si="1"/>
        <v>#DIV/0!</v>
      </c>
      <c r="G66" s="2"/>
      <c r="H66" s="2"/>
      <c r="I66" s="111"/>
      <c r="J66" s="111"/>
    </row>
    <row r="67" spans="1:10" ht="15">
      <c r="A67" s="40">
        <v>44621</v>
      </c>
      <c r="B67" s="2"/>
      <c r="C67" s="2"/>
      <c r="D67" s="2"/>
      <c r="E67" s="2"/>
      <c r="F67" s="51" t="e">
        <f t="shared" si="1"/>
        <v>#DIV/0!</v>
      </c>
      <c r="G67" s="2"/>
      <c r="H67" s="2"/>
      <c r="I67" s="111"/>
      <c r="J67" s="111"/>
    </row>
    <row r="68" spans="9:10" ht="15">
      <c r="I68" s="111"/>
      <c r="J68" s="111"/>
    </row>
  </sheetData>
  <sheetProtection/>
  <mergeCells count="48">
    <mergeCell ref="I64:J64"/>
    <mergeCell ref="I65:J65"/>
    <mergeCell ref="I66:J66"/>
    <mergeCell ref="I67:J67"/>
    <mergeCell ref="I68:J68"/>
    <mergeCell ref="I59:J59"/>
    <mergeCell ref="I60:J60"/>
    <mergeCell ref="I61:J61"/>
    <mergeCell ref="I62:J62"/>
    <mergeCell ref="I63:J63"/>
    <mergeCell ref="I54:J54"/>
    <mergeCell ref="I55:J55"/>
    <mergeCell ref="I56:J56"/>
    <mergeCell ref="I57:J57"/>
    <mergeCell ref="I58:J58"/>
    <mergeCell ref="D1:J4"/>
    <mergeCell ref="A1:C4"/>
    <mergeCell ref="I24:J24"/>
    <mergeCell ref="I25:J25"/>
    <mergeCell ref="I26:J26"/>
    <mergeCell ref="I53:J53"/>
    <mergeCell ref="I41:J41"/>
    <mergeCell ref="I42:J42"/>
    <mergeCell ref="I43:J43"/>
    <mergeCell ref="I49:J49"/>
    <mergeCell ref="I50:J50"/>
    <mergeCell ref="I47:J47"/>
    <mergeCell ref="I48:J48"/>
    <mergeCell ref="I51:J51"/>
    <mergeCell ref="I52:J52"/>
    <mergeCell ref="I46:J46"/>
    <mergeCell ref="I44:J44"/>
    <mergeCell ref="I45:J45"/>
    <mergeCell ref="K25:L33"/>
    <mergeCell ref="I40:J40"/>
    <mergeCell ref="I34:J34"/>
    <mergeCell ref="I35:J35"/>
    <mergeCell ref="I36:J36"/>
    <mergeCell ref="I37:J37"/>
    <mergeCell ref="I38:J38"/>
    <mergeCell ref="I39:J39"/>
    <mergeCell ref="I33:J33"/>
    <mergeCell ref="I28:J28"/>
    <mergeCell ref="I29:J29"/>
    <mergeCell ref="I30:J30"/>
    <mergeCell ref="I31:J31"/>
    <mergeCell ref="I32:J32"/>
    <mergeCell ref="I27:J2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40"/>
  <sheetViews>
    <sheetView zoomScale="90" zoomScaleNormal="90" zoomScalePageLayoutView="0" workbookViewId="0" topLeftCell="A1">
      <selection activeCell="D27" sqref="D27"/>
    </sheetView>
  </sheetViews>
  <sheetFormatPr defaultColWidth="11.421875" defaultRowHeight="15"/>
  <cols>
    <col min="1" max="3" width="9.421875" style="0" customWidth="1"/>
    <col min="4" max="4" width="8.8515625" style="0" customWidth="1"/>
    <col min="5" max="5" width="8.57421875" style="0" customWidth="1"/>
    <col min="6" max="6" width="8.421875" style="0" customWidth="1"/>
    <col min="7" max="7" width="134.57421875" style="0" customWidth="1"/>
    <col min="8" max="8" width="20.140625" style="0" customWidth="1"/>
  </cols>
  <sheetData>
    <row r="1" spans="1:8" ht="15" customHeight="1">
      <c r="A1" s="90"/>
      <c r="B1" s="91"/>
      <c r="C1" s="92"/>
      <c r="D1" s="76" t="s">
        <v>19</v>
      </c>
      <c r="E1" s="114"/>
      <c r="F1" s="114"/>
      <c r="G1" s="114"/>
      <c r="H1" s="114"/>
    </row>
    <row r="2" spans="1:8" ht="15" customHeight="1">
      <c r="A2" s="93"/>
      <c r="B2" s="115"/>
      <c r="C2" s="95"/>
      <c r="D2" s="76"/>
      <c r="E2" s="114"/>
      <c r="F2" s="114"/>
      <c r="G2" s="114"/>
      <c r="H2" s="114"/>
    </row>
    <row r="3" spans="1:8" ht="15" customHeight="1">
      <c r="A3" s="93"/>
      <c r="B3" s="115"/>
      <c r="C3" s="95"/>
      <c r="D3" s="76"/>
      <c r="E3" s="114"/>
      <c r="F3" s="114"/>
      <c r="G3" s="114"/>
      <c r="H3" s="114"/>
    </row>
    <row r="4" spans="1:8" ht="15" customHeight="1">
      <c r="A4" s="96"/>
      <c r="B4" s="97"/>
      <c r="C4" s="98"/>
      <c r="D4" s="76"/>
      <c r="E4" s="114"/>
      <c r="F4" s="114"/>
      <c r="G4" s="114"/>
      <c r="H4" s="114"/>
    </row>
    <row r="5" ht="6" customHeight="1"/>
    <row r="21" ht="18.75" customHeight="1"/>
    <row r="23" ht="27.75" customHeight="1"/>
    <row r="24" spans="1:8" s="1" customFormat="1" ht="15">
      <c r="A24" s="64" t="s">
        <v>102</v>
      </c>
      <c r="B24" s="64" t="s">
        <v>166</v>
      </c>
      <c r="C24" s="64" t="s">
        <v>167</v>
      </c>
      <c r="D24" s="64" t="s">
        <v>168</v>
      </c>
      <c r="E24" s="64" t="s">
        <v>24</v>
      </c>
      <c r="F24" s="64" t="s">
        <v>25</v>
      </c>
      <c r="G24" s="99" t="s">
        <v>26</v>
      </c>
      <c r="H24" s="99"/>
    </row>
    <row r="25" spans="1:8" ht="35.25" customHeight="1">
      <c r="A25" s="2">
        <v>2017</v>
      </c>
      <c r="B25" s="2">
        <v>8</v>
      </c>
      <c r="C25" s="2">
        <v>74</v>
      </c>
      <c r="D25" s="17">
        <f>+B25/C25*100</f>
        <v>10.81081081081081</v>
      </c>
      <c r="E25" s="2"/>
      <c r="F25" s="2"/>
      <c r="G25" s="113" t="s">
        <v>169</v>
      </c>
      <c r="H25" s="113"/>
    </row>
    <row r="26" spans="1:8" ht="95.25" customHeight="1">
      <c r="A26" s="2">
        <v>2018</v>
      </c>
      <c r="B26" s="2">
        <v>9</v>
      </c>
      <c r="C26" s="2">
        <v>80</v>
      </c>
      <c r="D26" s="17">
        <f>+B26/C26*100</f>
        <v>11.25</v>
      </c>
      <c r="E26" s="2"/>
      <c r="F26" s="2"/>
      <c r="G26" s="113" t="s">
        <v>170</v>
      </c>
      <c r="H26" s="113"/>
    </row>
    <row r="27" spans="1:8" ht="96" customHeight="1">
      <c r="A27" s="2">
        <v>2019</v>
      </c>
      <c r="B27" s="2">
        <v>7</v>
      </c>
      <c r="C27" s="2">
        <v>80</v>
      </c>
      <c r="D27" s="17">
        <f>+B27/C27*100</f>
        <v>8.75</v>
      </c>
      <c r="E27" s="2">
        <v>8</v>
      </c>
      <c r="F27" s="2">
        <v>12</v>
      </c>
      <c r="G27" s="112" t="s">
        <v>171</v>
      </c>
      <c r="H27" s="112"/>
    </row>
    <row r="28" spans="1:8" ht="210.75" customHeight="1">
      <c r="A28" s="2">
        <v>2020</v>
      </c>
      <c r="B28" s="2">
        <v>7</v>
      </c>
      <c r="C28" s="2">
        <v>80</v>
      </c>
      <c r="D28" s="17">
        <f>+B28/C28*100</f>
        <v>8.75</v>
      </c>
      <c r="E28" s="2">
        <v>8</v>
      </c>
      <c r="F28" s="2">
        <v>12</v>
      </c>
      <c r="G28" s="112" t="s">
        <v>172</v>
      </c>
      <c r="H28" s="111"/>
    </row>
    <row r="29" spans="1:8" ht="15">
      <c r="A29" s="2">
        <v>2021</v>
      </c>
      <c r="B29" s="2"/>
      <c r="C29" s="2"/>
      <c r="D29" s="17"/>
      <c r="E29" s="2">
        <v>8</v>
      </c>
      <c r="F29" s="2">
        <v>12</v>
      </c>
      <c r="G29" s="112"/>
      <c r="H29" s="112"/>
    </row>
    <row r="30" spans="1:8" ht="15">
      <c r="A30" s="2">
        <v>2022</v>
      </c>
      <c r="B30" s="2"/>
      <c r="C30" s="2"/>
      <c r="D30" s="17"/>
      <c r="E30" s="2">
        <v>8</v>
      </c>
      <c r="F30" s="2">
        <v>12</v>
      </c>
      <c r="G30" s="111"/>
      <c r="H30" s="111"/>
    </row>
    <row r="31" spans="1:8" ht="15">
      <c r="A31" s="2">
        <v>2023</v>
      </c>
      <c r="B31" s="2"/>
      <c r="C31" s="2"/>
      <c r="D31" s="17"/>
      <c r="E31" s="2">
        <v>8</v>
      </c>
      <c r="F31" s="2">
        <v>12</v>
      </c>
      <c r="G31" s="111"/>
      <c r="H31" s="111"/>
    </row>
    <row r="32" spans="1:8" ht="15">
      <c r="A32" s="2">
        <v>2024</v>
      </c>
      <c r="B32" s="2"/>
      <c r="C32" s="2"/>
      <c r="D32" s="17"/>
      <c r="E32" s="2">
        <v>8</v>
      </c>
      <c r="F32" s="2">
        <v>12</v>
      </c>
      <c r="G32" s="111"/>
      <c r="H32" s="111"/>
    </row>
    <row r="33" spans="1:8" ht="15">
      <c r="A33" s="2">
        <v>2025</v>
      </c>
      <c r="B33" s="2"/>
      <c r="C33" s="2"/>
      <c r="D33" s="17"/>
      <c r="E33" s="2">
        <v>8</v>
      </c>
      <c r="F33" s="2">
        <v>12</v>
      </c>
      <c r="G33" s="111"/>
      <c r="H33" s="111"/>
    </row>
    <row r="34" spans="1:8" ht="15">
      <c r="A34" s="2">
        <v>2026</v>
      </c>
      <c r="B34" s="2"/>
      <c r="C34" s="2"/>
      <c r="D34" s="17"/>
      <c r="E34" s="2">
        <v>8</v>
      </c>
      <c r="F34" s="2">
        <v>12</v>
      </c>
      <c r="G34" s="111"/>
      <c r="H34" s="111"/>
    </row>
    <row r="35" spans="1:8" ht="15">
      <c r="A35" s="2">
        <v>2027</v>
      </c>
      <c r="B35" s="2"/>
      <c r="C35" s="2"/>
      <c r="D35" s="17"/>
      <c r="E35" s="2">
        <v>8</v>
      </c>
      <c r="F35" s="2">
        <v>12</v>
      </c>
      <c r="G35" s="111"/>
      <c r="H35" s="111"/>
    </row>
    <row r="36" spans="1:8" ht="15">
      <c r="A36" s="2">
        <v>2028</v>
      </c>
      <c r="B36" s="2"/>
      <c r="C36" s="2"/>
      <c r="D36" s="17"/>
      <c r="E36" s="2">
        <v>8</v>
      </c>
      <c r="F36" s="2">
        <v>12</v>
      </c>
      <c r="G36" s="111"/>
      <c r="H36" s="111"/>
    </row>
    <row r="37" spans="1:8" ht="15">
      <c r="A37" s="2">
        <v>2029</v>
      </c>
      <c r="B37" s="2"/>
      <c r="C37" s="2"/>
      <c r="D37" s="17"/>
      <c r="E37" s="2">
        <v>8</v>
      </c>
      <c r="F37" s="2">
        <v>12</v>
      </c>
      <c r="G37" s="111"/>
      <c r="H37" s="111"/>
    </row>
    <row r="38" spans="1:8" ht="15">
      <c r="A38" s="2">
        <v>2030</v>
      </c>
      <c r="B38" s="2"/>
      <c r="C38" s="2"/>
      <c r="D38" s="17"/>
      <c r="E38" s="2">
        <v>8</v>
      </c>
      <c r="F38" s="2">
        <v>12</v>
      </c>
      <c r="G38" s="111"/>
      <c r="H38" s="111"/>
    </row>
    <row r="39" spans="1:8" ht="15">
      <c r="A39" s="2">
        <v>2031</v>
      </c>
      <c r="B39" s="2"/>
      <c r="C39" s="2"/>
      <c r="D39" s="17"/>
      <c r="E39" s="2">
        <v>8</v>
      </c>
      <c r="F39" s="2">
        <v>12</v>
      </c>
      <c r="G39" s="111"/>
      <c r="H39" s="111"/>
    </row>
    <row r="40" spans="1:8" ht="15">
      <c r="A40" s="2">
        <v>2032</v>
      </c>
      <c r="B40" s="2"/>
      <c r="C40" s="2"/>
      <c r="D40" s="17"/>
      <c r="E40" s="2">
        <v>8</v>
      </c>
      <c r="F40" s="2">
        <v>12</v>
      </c>
      <c r="G40" s="111"/>
      <c r="H40" s="111"/>
    </row>
  </sheetData>
  <sheetProtection/>
  <mergeCells count="19">
    <mergeCell ref="G33:H33"/>
    <mergeCell ref="A1:C4"/>
    <mergeCell ref="D1:H4"/>
    <mergeCell ref="G24:H24"/>
    <mergeCell ref="G25:H25"/>
    <mergeCell ref="G26:H26"/>
    <mergeCell ref="G27:H27"/>
    <mergeCell ref="G28:H28"/>
    <mergeCell ref="G29:H29"/>
    <mergeCell ref="G30:H30"/>
    <mergeCell ref="G31:H31"/>
    <mergeCell ref="G32:H32"/>
    <mergeCell ref="G40:H40"/>
    <mergeCell ref="G34:H34"/>
    <mergeCell ref="G35:H35"/>
    <mergeCell ref="G36:H36"/>
    <mergeCell ref="G37:H37"/>
    <mergeCell ref="G38:H38"/>
    <mergeCell ref="G39:H3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TDEA</dc:creator>
  <cp:keywords/>
  <dc:description/>
  <cp:lastModifiedBy>Johana</cp:lastModifiedBy>
  <dcterms:created xsi:type="dcterms:W3CDTF">2017-01-16T15:07:22Z</dcterms:created>
  <dcterms:modified xsi:type="dcterms:W3CDTF">2021-03-17T01:47:46Z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