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5220" activeTab="0"/>
  </bookViews>
  <sheets>
    <sheet name="Formulación" sheetId="1" r:id="rId1"/>
    <sheet name="Hoja2" sheetId="2" r:id="rId2"/>
    <sheet name="Hoja3" sheetId="3" r:id="rId3"/>
  </sheets>
  <definedNames>
    <definedName name="_xlnm.Print_Area" localSheetId="0">'Formulación'!$A$1:$V$27</definedName>
    <definedName name="_xlnm.Print_Titles" localSheetId="0">'Formulación'!$6:$7</definedName>
  </definedNames>
  <calcPr fullCalcOnLoad="1"/>
</workbook>
</file>

<file path=xl/comments1.xml><?xml version="1.0" encoding="utf-8"?>
<comments xmlns="http://schemas.openxmlformats.org/spreadsheetml/2006/main">
  <authors>
    <author>bgiraldo</author>
    <author>BGIRALDO</author>
  </authors>
  <commentList>
    <comment ref="S6" authorId="0">
      <text>
        <r>
          <rPr>
            <b/>
            <sz val="8"/>
            <rFont val="Tahoma"/>
            <family val="2"/>
          </rPr>
          <t>bgiraldo:</t>
        </r>
        <r>
          <rPr>
            <sz val="8"/>
            <rFont val="Tahoma"/>
            <family val="2"/>
          </rPr>
          <t xml:space="preserve">
Digite en esta celda el porcentaje de ejecución para cada actividad en valores de 0% a 100%</t>
        </r>
      </text>
    </comment>
    <comment ref="W6" authorId="1">
      <text>
        <r>
          <rPr>
            <b/>
            <sz val="9"/>
            <rFont val="Tahoma"/>
            <family val="2"/>
          </rPr>
          <t>BGIRALDO:</t>
        </r>
        <r>
          <rPr>
            <sz val="9"/>
            <rFont val="Tahoma"/>
            <family val="2"/>
          </rPr>
          <t xml:space="preserve">
</t>
        </r>
        <r>
          <rPr>
            <b/>
            <sz val="9"/>
            <rFont val="Tahoma"/>
            <family val="2"/>
          </rPr>
          <t>En esta celda registre los detalles de la ejecución de la meta, Ejplo:</t>
        </r>
        <r>
          <rPr>
            <sz val="9"/>
            <rFont val="Tahoma"/>
            <family val="2"/>
          </rPr>
          <t xml:space="preserve">
No. De cursos realizados: temáticas, No. De participantes por cada curso
 . No. De convenios suscritos,   Nombre de las Entidades con las cuales se suscribieron.
 No. De programas Autoevaluados, Nombres de los programas Autoevaluados.
 No. De docentes en movilidad académica saliente, nombre del docente y lugar de destino.
 No. de Docentes en movilidad académica entrante, nombre del docente y lugar de procedencia
               </t>
        </r>
      </text>
    </comment>
  </commentList>
</comments>
</file>

<file path=xl/sharedStrings.xml><?xml version="1.0" encoding="utf-8"?>
<sst xmlns="http://schemas.openxmlformats.org/spreadsheetml/2006/main" count="89" uniqueCount="67">
  <si>
    <t>TECNOLOGICO DE ANTIOQUIA</t>
  </si>
  <si>
    <t xml:space="preserve">PLAN DE ACCION 2020 </t>
  </si>
  <si>
    <t>DEPENDENCIA:  DIRECCIÓN DE REGIONALIZACION</t>
  </si>
  <si>
    <t>Línea estratégica</t>
  </si>
  <si>
    <t>Objetivo estratégico</t>
  </si>
  <si>
    <t xml:space="preserve">Proyecto </t>
  </si>
  <si>
    <t>Código</t>
  </si>
  <si>
    <t>Indicador</t>
  </si>
  <si>
    <t>Meta 2019</t>
  </si>
  <si>
    <t>Logro de la Meta</t>
  </si>
  <si>
    <t>Presupuesto 
  (millones de pesos)</t>
  </si>
  <si>
    <t>Actividades</t>
  </si>
  <si>
    <t>Ponderación actividad</t>
  </si>
  <si>
    <t xml:space="preserve">Responsable </t>
  </si>
  <si>
    <t>Avance físico programado %</t>
  </si>
  <si>
    <t>% ejecución de la actividad</t>
  </si>
  <si>
    <t>% ejecución del indicador</t>
  </si>
  <si>
    <t>% ponderación del indicador</t>
  </si>
  <si>
    <t>ejecución Vs ponderación</t>
  </si>
  <si>
    <t>Evidencias de la ejecución del indicador</t>
  </si>
  <si>
    <t>Marzo</t>
  </si>
  <si>
    <t>Junio</t>
  </si>
  <si>
    <t>Septiembre</t>
  </si>
  <si>
    <t>Diciembre</t>
  </si>
  <si>
    <t>1. APUESTA POR LA CALIDAD Y LA EXCELENCIA</t>
  </si>
  <si>
    <t>1, Aumentar la cobertura de Educación Superior con calidad y pertinencia, en el Valle de Aburrá</t>
  </si>
  <si>
    <t>Cobertura de Educación superior en el  área metropolitana</t>
  </si>
  <si>
    <t>010107-2020</t>
  </si>
  <si>
    <t xml:space="preserve">Total de estudiantes matriculados  en  área Metropolitana (sin contar Medellín) </t>
  </si>
  <si>
    <t>Presentar la oferta de programas académicos en  los municipios de copacabana e Itaguí</t>
  </si>
  <si>
    <t>Director de Regionalización - Comunicaciones</t>
  </si>
  <si>
    <t xml:space="preserve">
Se cuenta con informe semestral enviado por los coordinadores de Copacabana e Itagui, en donde se especifican las actividades realizadas para la promoción de los programas académicos y el acompañamiento en el proceso de inscripción y matricula, durante el 2020- 1; resultados que se evidencian en el trascurso del 2020 - 2. Se tienen piesas publicitarias con los programas a ofertar en los municipios de Itagui y Copacabana.                                                        Se anexa correo electronico enviado por la oficina de admisiones y registro donde se certifica el número de estudiantes matriculados en el valle de aburra (sin medellin), para el segundo semestre del  2020.                                                    </t>
  </si>
  <si>
    <t xml:space="preserve"> </t>
  </si>
  <si>
    <t>Realizar acompañamiento al proceso de inscripción y matricula</t>
  </si>
  <si>
    <t xml:space="preserve">Director de Regionalización - Admisiones y Registro </t>
  </si>
  <si>
    <t>Elaborar y presentar informe sobre el proceso matriculados Sem 1 y 2</t>
  </si>
  <si>
    <t xml:space="preserve">Director de Regionalización </t>
  </si>
  <si>
    <t>TOTAL ACUMULADO INDICADOR</t>
  </si>
  <si>
    <t>% ejec. Indicad.</t>
  </si>
  <si>
    <t>3. Hacer presencia con  Educación Superior de calidad en las Subregiones de Antioquia</t>
  </si>
  <si>
    <t>Cobertura de educación superior  en la Regiones de Antioquia - Fuera del Valle de Aburra</t>
  </si>
  <si>
    <t>010301-2020</t>
  </si>
  <si>
    <t>Número de estudiantes matriculados en las Regiones de Antioquia - Fuera del Valle de Aburra</t>
  </si>
  <si>
    <t>Elabora cronograma de visitas a las diferentes subregiones</t>
  </si>
  <si>
    <t xml:space="preserve">Se tiene el cronograma de visitas a los municipios.
Se realiza acompañamiento  administrativo al Municipio  de Urrao el 24 de enero de 2020, se cuenta con acta de visita.
Se realiza acompañamiento  administrativo al Municipio  de la Marinilla el 27 de enero de 2020, se cuenta con acta de visita.
Se realiza acompañamiento  administrativo al Municipio  de Puerto Triunfo el 30  de enero  de 2020, se cuenta con acta de visita.
Se realiza acompañamiento  administrativo al Municipio  de La pintada el 03 de febrero de 2020, se cuenta con acta de visita.
Se realiza acompañamiento  administrativo al Municipio  de  Vegachi el 20 de febrero de 2020, se cuenta con acta de visita.
Se realiza acompañamiento  administrativo al  Municipio  de Marinilla el 21 de febrero de 2020, se cuenta con acta de visita.
Se realiza acompañamiento  administrativo al  Municipio  de Santa Rosa de Osos el 04 de julio  de 2020, se cuenta con acta de visita.     Se realiza acompañamiento  administrativo al  Municipio  de Abejorral el 13 de octubre  de 2020, se cuenta con acta de visita.      Se realiza acompañamiento  administrativo al  Municipio  de Yolombo el 15 de octubre  de 2020, se cuenta con acta de visita.       Se anexa correo electronico enviado por la oficina de admisiones y registro donde se certifica el número de estudiantes matriculados en las regiones por fuera del valle de abura, para el segundo semestre del  2020.                                                                                                
</t>
  </si>
  <si>
    <t xml:space="preserve">Realizar el acompañamiento administrativo a los programas academicos que se brindan en los municipios por fuera del Área metropolitana </t>
  </si>
  <si>
    <t>Cobertura de educación superior  en la Regiones de Antioquia- Fuera del Valle de Aburra</t>
  </si>
  <si>
    <t>Número de Municipios de las subregiones con estudiantes matriculados- Fuera del Valle de Aburra</t>
  </si>
  <si>
    <t>Mantener actualizados los convenios con las entidades con las cuales opera el TdeA en la subregiones</t>
  </si>
  <si>
    <t xml:space="preserve">Se cuenta con   convenios interadministrativos  con los diferentes Municipios. Evidencia: Archivo de gestión (convenios e informe de control de convenios) </t>
  </si>
  <si>
    <t xml:space="preserve">3. INTERNACIONALIZACIÓN E INTERACCIÓN CON LOS AGENTES SOCIALES Y COMUNITARIOS </t>
  </si>
  <si>
    <t xml:space="preserve">1. Promover la
 formación de capital humano en la sociedad con el intercambio de conocimientos, saberes y prácticas </t>
  </si>
  <si>
    <t xml:space="preserve"> Cátedra Abierta en Regiones (virtual)</t>
  </si>
  <si>
    <t>030102-2020</t>
  </si>
  <si>
    <t xml:space="preserve">Número de Eventos </t>
  </si>
  <si>
    <t>Difusión de los eventos de cátedra abierta</t>
  </si>
  <si>
    <t>A raiz de la pandemia generada por el Covid - 19, durante lo trasncurrido del año 2020 no  se han podido realizar eventos masivos; Por lo que se tiene programado para el segundo semestre del año realizar una Catedra Abierta virtual.                                         El 01 de octubre de 2020 el T de A se vinculó al foro denominado       " Semillas de Cartama" liderado por la Provincia Cartama - Suroeste Antioqueño, por medio del docente Andres Montoya y su conferencia     " Gestion Integral de residuos solidos". Se cuenta con las memorias de la presentación del docente Andres Montoya.</t>
  </si>
  <si>
    <t>Elaborar informes de ejecución de los eventos</t>
  </si>
  <si>
    <t xml:space="preserve">3. Hacer presencia con  Educación Superior de calidad en las Subregiones de Antioquia </t>
  </si>
  <si>
    <t>Encuentro de Estudiantes en Regiones (incluye Itaguí y Copacabana) (virtual)</t>
  </si>
  <si>
    <t>010302-2020</t>
  </si>
  <si>
    <t>Número de encuentros</t>
  </si>
  <si>
    <t>Organizar la logistica para el evento, realizarlo y presentar informe</t>
  </si>
  <si>
    <t xml:space="preserve">Director de Regionalizacion, Director de Bienestar y Gestores de los Municipios </t>
  </si>
  <si>
    <t xml:space="preserve">A raiz de la pandemia generada por el Covid - 19, durante lo trasncurrido del año 2020 no  se han podido realizar eventos masivos; Por lo que se tiene programado para el segundo semestre del año realizar un encuentro con estudiantes virtual.                         Se realizo encuentro virtual con estudiantes el 30 de noviembre de 2020, se cuenta con acta y evento grabado por google meet.                          </t>
  </si>
  <si>
    <t>TOTAL  PLAN DE ACCIÓN</t>
  </si>
  <si>
    <t>FIRMA - DIRECTOR DE REGIONALIZACION</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</si>
</sst>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 #,##0.00_ ;_ * \-#,##0.00_ ;_ * &quot;-&quot;??_ ;_ @_ "/>
  </numFmts>
  <fonts count="50">
    <font>
      <sz val="11"/>
      <color theme="1"/>
      <name val="Calibri"/>
      <family val="0"/>
    </font>
    <font>
      <sz val="11"/>
      <color indexed="8"/>
      <name val="Calibri"/>
      <family val="2"/>
    </font>
    <font>
      <b/>
      <sz val="14"/>
      <color indexed="8"/>
      <name val="Calibri"/>
      <family val="2"/>
    </font>
    <font>
      <sz val="12"/>
      <color indexed="8"/>
      <name val="Calibri"/>
      <family val="2"/>
    </font>
    <font>
      <b/>
      <sz val="11"/>
      <color indexed="8"/>
      <name val="Calibri"/>
      <family val="2"/>
    </font>
    <font>
      <b/>
      <sz val="10"/>
      <color indexed="8"/>
      <name val="Calibri"/>
      <family val="2"/>
    </font>
    <font>
      <sz val="10"/>
      <color indexed="8"/>
      <name val="Calibri"/>
      <family val="2"/>
    </font>
    <font>
      <sz val="10"/>
      <name val="Calibri"/>
      <family val="2"/>
    </font>
    <font>
      <sz val="10"/>
      <color indexed="10"/>
      <name val="Calibri"/>
      <family val="2"/>
    </font>
    <font>
      <sz val="9"/>
      <name val="Tahoma"/>
      <family val="2"/>
    </font>
    <font>
      <b/>
      <sz val="9"/>
      <name val="Tahoma"/>
      <family val="2"/>
    </font>
    <font>
      <sz val="8"/>
      <name val="Tahoma"/>
      <family val="2"/>
    </font>
    <font>
      <b/>
      <sz val="8"/>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1"/>
      <name val="Calibri"/>
      <family val="2"/>
    </font>
    <font>
      <b/>
      <sz val="10"/>
      <color theme="1"/>
      <name val="Calibri"/>
      <family val="2"/>
    </font>
    <font>
      <sz val="10"/>
      <color theme="1"/>
      <name val="Calibri"/>
      <family val="2"/>
    </font>
    <font>
      <sz val="10"/>
      <color rgb="FFFF0000"/>
      <name val="Calibri"/>
      <family val="2"/>
    </font>
    <font>
      <sz val="12"/>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7999200224876404"/>
        <bgColor indexed="64"/>
      </patternFill>
    </fill>
    <fill>
      <patternFill patternType="solid">
        <fgColor rgb="FF99FF99"/>
        <bgColor indexed="64"/>
      </patternFill>
    </fill>
    <fill>
      <patternFill patternType="solid">
        <fgColor theme="0"/>
        <bgColor indexed="64"/>
      </patternFill>
    </fill>
    <fill>
      <patternFill patternType="solid">
        <fgColor rgb="FFFFFF00"/>
        <bgColor indexed="64"/>
      </patternFill>
    </fill>
    <fill>
      <patternFill patternType="solid">
        <fgColor theme="0" tint="-0.14993000030517578"/>
        <bgColor indexed="64"/>
      </patternFill>
    </fill>
    <fill>
      <patternFill patternType="solid">
        <fgColor rgb="FFFFFFFF"/>
        <bgColor indexed="64"/>
      </patternFill>
    </fill>
    <fill>
      <patternFill patternType="solid">
        <fgColor rgb="FFFFFF9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right/>
      <top/>
      <bottom style="thin"/>
    </border>
    <border>
      <left style="thin"/>
      <right/>
      <top style="thin"/>
      <bottom/>
    </border>
    <border>
      <left style="thin"/>
      <right style="thin"/>
      <top/>
      <bottom style="thin"/>
    </border>
    <border>
      <left style="thin"/>
      <right style="thin"/>
      <top/>
      <bottom/>
    </border>
    <border>
      <left/>
      <right style="thin"/>
      <top/>
      <bottom style="thin"/>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103">
    <xf numFmtId="0" fontId="0" fillId="0" borderId="0" xfId="0" applyFont="1" applyAlignment="1">
      <alignment/>
    </xf>
    <xf numFmtId="0" fontId="0" fillId="0" borderId="0" xfId="0" applyAlignment="1">
      <alignment vertical="center"/>
    </xf>
    <xf numFmtId="49" fontId="0" fillId="0" borderId="0" xfId="0" applyNumberFormat="1" applyAlignment="1">
      <alignment vertical="center"/>
    </xf>
    <xf numFmtId="0" fontId="44" fillId="0" borderId="0" xfId="0" applyFont="1" applyAlignment="1">
      <alignment horizontal="center" vertical="center"/>
    </xf>
    <xf numFmtId="0" fontId="45" fillId="33" borderId="10" xfId="0" applyFont="1" applyFill="1" applyBorder="1" applyAlignment="1">
      <alignment horizontal="center" vertical="center" textRotation="90" wrapText="1"/>
    </xf>
    <xf numFmtId="0" fontId="5" fillId="34" borderId="10" xfId="0" applyFont="1" applyFill="1" applyBorder="1" applyAlignment="1">
      <alignment horizontal="center" vertical="center" textRotation="90" wrapText="1"/>
    </xf>
    <xf numFmtId="0" fontId="45" fillId="35" borderId="10" xfId="0" applyFont="1" applyFill="1" applyBorder="1" applyAlignment="1">
      <alignment vertical="center" wrapText="1"/>
    </xf>
    <xf numFmtId="0" fontId="46" fillId="35" borderId="10" xfId="0" applyFont="1" applyFill="1" applyBorder="1" applyAlignment="1">
      <alignment horizontal="center" vertical="center" wrapText="1"/>
    </xf>
    <xf numFmtId="0" fontId="5" fillId="34" borderId="11" xfId="0" applyFont="1" applyFill="1" applyBorder="1" applyAlignment="1">
      <alignment horizontal="center" vertical="center" textRotation="90" wrapText="1"/>
    </xf>
    <xf numFmtId="0" fontId="45" fillId="35" borderId="10" xfId="0" applyFont="1" applyFill="1" applyBorder="1" applyAlignment="1">
      <alignment horizontal="center" vertical="center" wrapText="1"/>
    </xf>
    <xf numFmtId="49" fontId="46" fillId="10" borderId="10" xfId="0" applyNumberFormat="1" applyFont="1" applyFill="1" applyBorder="1" applyAlignment="1">
      <alignment horizontal="center" vertical="center" wrapText="1"/>
    </xf>
    <xf numFmtId="3" fontId="7" fillId="35" borderId="10" xfId="0" applyNumberFormat="1" applyFont="1" applyFill="1" applyBorder="1" applyAlignment="1">
      <alignment horizontal="center" vertical="center"/>
    </xf>
    <xf numFmtId="1" fontId="47" fillId="36" borderId="10" xfId="0" applyNumberFormat="1" applyFont="1" applyFill="1" applyBorder="1" applyAlignment="1">
      <alignment horizontal="center" vertical="center"/>
    </xf>
    <xf numFmtId="0" fontId="7" fillId="34" borderId="10" xfId="47" applyNumberFormat="1" applyFont="1" applyFill="1" applyBorder="1" applyAlignment="1">
      <alignment horizontal="center" vertical="center"/>
    </xf>
    <xf numFmtId="0" fontId="45" fillId="37" borderId="12" xfId="0" applyFont="1" applyFill="1" applyBorder="1" applyAlignment="1">
      <alignment horizontal="left" vertical="center"/>
    </xf>
    <xf numFmtId="0" fontId="0" fillId="0" borderId="13" xfId="0" applyBorder="1" applyAlignment="1">
      <alignment vertical="center"/>
    </xf>
    <xf numFmtId="0" fontId="43" fillId="0" borderId="0" xfId="0" applyFont="1" applyAlignment="1">
      <alignment vertical="center"/>
    </xf>
    <xf numFmtId="0" fontId="45" fillId="33" borderId="14" xfId="0" applyFont="1" applyFill="1" applyBorder="1" applyAlignment="1">
      <alignment horizontal="center" vertical="center" textRotation="90" wrapText="1"/>
    </xf>
    <xf numFmtId="0" fontId="46" fillId="0" borderId="15" xfId="0" applyFont="1" applyBorder="1" applyAlignment="1">
      <alignment horizontal="left" vertical="center" wrapText="1"/>
    </xf>
    <xf numFmtId="9" fontId="46" fillId="0" borderId="10" xfId="0" applyNumberFormat="1" applyFont="1" applyBorder="1" applyAlignment="1">
      <alignment horizontal="center" vertical="center"/>
    </xf>
    <xf numFmtId="0" fontId="46" fillId="0" borderId="15" xfId="0" applyFont="1" applyBorder="1" applyAlignment="1">
      <alignment horizontal="center" vertical="center" wrapText="1"/>
    </xf>
    <xf numFmtId="0" fontId="46" fillId="0" borderId="10" xfId="0" applyFont="1" applyBorder="1" applyAlignment="1">
      <alignment horizontal="left" vertical="center" wrapText="1"/>
    </xf>
    <xf numFmtId="0" fontId="46" fillId="0" borderId="16" xfId="0" applyFont="1" applyBorder="1" applyAlignment="1">
      <alignment horizontal="left" vertical="center" wrapText="1"/>
    </xf>
    <xf numFmtId="9" fontId="46" fillId="0" borderId="16" xfId="0" applyNumberFormat="1" applyFont="1" applyBorder="1" applyAlignment="1">
      <alignment horizontal="center" vertical="center"/>
    </xf>
    <xf numFmtId="0" fontId="46" fillId="0" borderId="16" xfId="0" applyFont="1" applyBorder="1" applyAlignment="1">
      <alignment horizontal="center" vertical="center" wrapText="1"/>
    </xf>
    <xf numFmtId="9" fontId="46" fillId="37" borderId="10" xfId="0" applyNumberFormat="1" applyFont="1" applyFill="1" applyBorder="1" applyAlignment="1">
      <alignment horizontal="center" vertical="center"/>
    </xf>
    <xf numFmtId="0" fontId="46" fillId="37" borderId="10" xfId="0" applyFont="1" applyFill="1" applyBorder="1" applyAlignment="1">
      <alignment horizontal="center" vertical="center"/>
    </xf>
    <xf numFmtId="3" fontId="46" fillId="38" borderId="10" xfId="0" applyNumberFormat="1" applyFont="1" applyFill="1" applyBorder="1" applyAlignment="1">
      <alignment horizontal="center" vertical="center"/>
    </xf>
    <xf numFmtId="0" fontId="46" fillId="0" borderId="12" xfId="0" applyFont="1" applyBorder="1" applyAlignment="1">
      <alignment horizontal="left" vertical="center" wrapText="1"/>
    </xf>
    <xf numFmtId="0" fontId="46" fillId="0" borderId="17" xfId="0" applyFont="1" applyBorder="1" applyAlignment="1">
      <alignment horizontal="left" vertical="center" wrapText="1"/>
    </xf>
    <xf numFmtId="3" fontId="46" fillId="35" borderId="10" xfId="0" applyNumberFormat="1" applyFont="1" applyFill="1" applyBorder="1" applyAlignment="1">
      <alignment horizontal="center" vertical="center"/>
    </xf>
    <xf numFmtId="0" fontId="6" fillId="0" borderId="10" xfId="0" applyFont="1" applyBorder="1" applyAlignment="1">
      <alignment horizontal="left" vertical="center" wrapText="1"/>
    </xf>
    <xf numFmtId="0" fontId="46" fillId="0" borderId="10" xfId="0" applyFont="1" applyBorder="1" applyAlignment="1">
      <alignment horizontal="center" vertical="center" wrapText="1"/>
    </xf>
    <xf numFmtId="3" fontId="45" fillId="37" borderId="10" xfId="0" applyNumberFormat="1" applyFont="1" applyFill="1" applyBorder="1" applyAlignment="1">
      <alignment horizontal="center" vertical="center"/>
    </xf>
    <xf numFmtId="3" fontId="45" fillId="37" borderId="18" xfId="0" applyNumberFormat="1" applyFont="1" applyFill="1" applyBorder="1" applyAlignment="1">
      <alignment vertical="center"/>
    </xf>
    <xf numFmtId="3" fontId="45" fillId="37" borderId="19" xfId="0" applyNumberFormat="1" applyFont="1" applyFill="1" applyBorder="1" applyAlignment="1">
      <alignment vertical="center"/>
    </xf>
    <xf numFmtId="0" fontId="44" fillId="0" borderId="0" xfId="0" applyFont="1" applyAlignment="1">
      <alignment vertical="center"/>
    </xf>
    <xf numFmtId="9" fontId="46" fillId="34" borderId="10" xfId="0" applyNumberFormat="1" applyFont="1" applyFill="1" applyBorder="1" applyAlignment="1">
      <alignment horizontal="center" vertical="center"/>
    </xf>
    <xf numFmtId="9" fontId="46" fillId="39" borderId="10" xfId="0" applyNumberFormat="1" applyFont="1" applyFill="1" applyBorder="1" applyAlignment="1">
      <alignment horizontal="center" vertical="center"/>
    </xf>
    <xf numFmtId="9" fontId="46" fillId="37" borderId="10" xfId="0" applyNumberFormat="1" applyFont="1" applyFill="1" applyBorder="1" applyAlignment="1">
      <alignment horizontal="center" vertical="center" wrapText="1"/>
    </xf>
    <xf numFmtId="9" fontId="46" fillId="37" borderId="11" xfId="0" applyNumberFormat="1" applyFont="1" applyFill="1" applyBorder="1" applyAlignment="1">
      <alignment horizontal="center" vertical="center"/>
    </xf>
    <xf numFmtId="0" fontId="46" fillId="37" borderId="10" xfId="0" applyFont="1" applyFill="1" applyBorder="1" applyAlignment="1">
      <alignment vertical="center"/>
    </xf>
    <xf numFmtId="0" fontId="46" fillId="0" borderId="11" xfId="0" applyFont="1" applyBorder="1" applyAlignment="1">
      <alignment horizontal="left" vertical="top" wrapText="1"/>
    </xf>
    <xf numFmtId="9" fontId="46" fillId="37" borderId="16" xfId="0" applyNumberFormat="1" applyFont="1" applyFill="1" applyBorder="1" applyAlignment="1">
      <alignment horizontal="center" vertical="center"/>
    </xf>
    <xf numFmtId="3" fontId="45" fillId="37" borderId="12" xfId="0" applyNumberFormat="1" applyFont="1" applyFill="1" applyBorder="1" applyAlignment="1">
      <alignment vertical="center"/>
    </xf>
    <xf numFmtId="9" fontId="46" fillId="37" borderId="12" xfId="0" applyNumberFormat="1" applyFont="1" applyFill="1" applyBorder="1" applyAlignment="1">
      <alignment horizontal="center" vertical="center"/>
    </xf>
    <xf numFmtId="0" fontId="46" fillId="35" borderId="11" xfId="0" applyFont="1" applyFill="1" applyBorder="1" applyAlignment="1">
      <alignment horizontal="left" vertical="center" wrapText="1"/>
    </xf>
    <xf numFmtId="0" fontId="46" fillId="35" borderId="15" xfId="0" applyFont="1" applyFill="1" applyBorder="1" applyAlignment="1">
      <alignment horizontal="left" vertical="center" wrapText="1"/>
    </xf>
    <xf numFmtId="0" fontId="46" fillId="0" borderId="11" xfId="0" applyFont="1" applyBorder="1" applyAlignment="1">
      <alignment horizontal="left" vertical="top" wrapText="1"/>
    </xf>
    <xf numFmtId="0" fontId="46" fillId="0" borderId="16" xfId="0" applyFont="1" applyBorder="1" applyAlignment="1">
      <alignment horizontal="left" vertical="top" wrapText="1"/>
    </xf>
    <xf numFmtId="9" fontId="46" fillId="37" borderId="10" xfId="0" applyNumberFormat="1" applyFont="1" applyFill="1" applyBorder="1" applyAlignment="1">
      <alignment horizontal="center" vertical="center"/>
    </xf>
    <xf numFmtId="0" fontId="45" fillId="33" borderId="10" xfId="0" applyFont="1" applyFill="1" applyBorder="1" applyAlignment="1">
      <alignment horizontal="center" vertical="center" textRotation="90" wrapText="1"/>
    </xf>
    <xf numFmtId="0" fontId="43" fillId="34" borderId="10" xfId="0" applyFont="1" applyFill="1" applyBorder="1" applyAlignment="1">
      <alignment horizontal="center" vertical="center" wrapText="1"/>
    </xf>
    <xf numFmtId="0" fontId="43" fillId="34" borderId="11" xfId="0" applyFont="1" applyFill="1" applyBorder="1" applyAlignment="1">
      <alignment horizontal="center" vertical="center" wrapText="1"/>
    </xf>
    <xf numFmtId="0" fontId="46" fillId="0" borderId="10" xfId="0" applyFont="1" applyBorder="1" applyAlignment="1">
      <alignment horizontal="left" vertical="center" wrapText="1"/>
    </xf>
    <xf numFmtId="3" fontId="46" fillId="38" borderId="11" xfId="0" applyNumberFormat="1" applyFont="1" applyFill="1" applyBorder="1" applyAlignment="1">
      <alignment horizontal="center" vertical="center"/>
    </xf>
    <xf numFmtId="3" fontId="46" fillId="38" borderId="16" xfId="0" applyNumberFormat="1" applyFont="1" applyFill="1" applyBorder="1" applyAlignment="1">
      <alignment horizontal="center" vertical="center"/>
    </xf>
    <xf numFmtId="3" fontId="46" fillId="38" borderId="10" xfId="0" applyNumberFormat="1" applyFont="1" applyFill="1" applyBorder="1" applyAlignment="1">
      <alignment horizontal="center" vertical="center"/>
    </xf>
    <xf numFmtId="3" fontId="46" fillId="35" borderId="10" xfId="0" applyNumberFormat="1" applyFont="1" applyFill="1" applyBorder="1" applyAlignment="1">
      <alignment horizontal="center" vertical="center"/>
    </xf>
    <xf numFmtId="0" fontId="43" fillId="33" borderId="10" xfId="0" applyFont="1" applyFill="1" applyBorder="1" applyAlignment="1">
      <alignment horizontal="center" vertical="center" wrapText="1"/>
    </xf>
    <xf numFmtId="0" fontId="45" fillId="33" borderId="11" xfId="0" applyFont="1" applyFill="1" applyBorder="1" applyAlignment="1">
      <alignment horizontal="center" vertical="center" textRotation="90" wrapText="1"/>
    </xf>
    <xf numFmtId="0" fontId="0" fillId="0" borderId="15" xfId="0" applyBorder="1" applyAlignment="1">
      <alignment horizontal="center" vertical="center" textRotation="90" wrapText="1"/>
    </xf>
    <xf numFmtId="0" fontId="5" fillId="34" borderId="11" xfId="0" applyFont="1" applyFill="1" applyBorder="1" applyAlignment="1">
      <alignment horizontal="center" vertical="center" textRotation="90" wrapText="1"/>
    </xf>
    <xf numFmtId="0" fontId="5" fillId="34" borderId="16" xfId="0" applyFont="1" applyFill="1" applyBorder="1" applyAlignment="1">
      <alignment horizontal="center" vertical="center" textRotation="90" wrapText="1"/>
    </xf>
    <xf numFmtId="0" fontId="5" fillId="34" borderId="15" xfId="0" applyFont="1" applyFill="1" applyBorder="1" applyAlignment="1">
      <alignment horizontal="center" vertical="center" textRotation="90" wrapText="1"/>
    </xf>
    <xf numFmtId="3" fontId="7" fillId="34" borderId="11" xfId="0" applyNumberFormat="1" applyFont="1" applyFill="1" applyBorder="1" applyAlignment="1">
      <alignment horizontal="center" vertical="center"/>
    </xf>
    <xf numFmtId="3" fontId="7" fillId="34" borderId="16" xfId="0" applyNumberFormat="1" applyFont="1" applyFill="1" applyBorder="1" applyAlignment="1">
      <alignment horizontal="center" vertical="center"/>
    </xf>
    <xf numFmtId="0" fontId="46" fillId="35" borderId="11" xfId="0" applyFont="1" applyFill="1" applyBorder="1" applyAlignment="1">
      <alignment horizontal="center" vertical="center" wrapText="1"/>
    </xf>
    <xf numFmtId="0" fontId="46" fillId="35" borderId="16" xfId="0" applyFont="1" applyFill="1" applyBorder="1" applyAlignment="1">
      <alignment horizontal="center" vertical="center" wrapText="1"/>
    </xf>
    <xf numFmtId="0" fontId="46" fillId="35" borderId="10" xfId="0" applyFont="1" applyFill="1" applyBorder="1" applyAlignment="1">
      <alignment horizontal="center" vertical="center" wrapText="1"/>
    </xf>
    <xf numFmtId="3" fontId="7" fillId="38" borderId="11" xfId="0" applyNumberFormat="1" applyFont="1" applyFill="1" applyBorder="1" applyAlignment="1">
      <alignment horizontal="center" vertical="center"/>
    </xf>
    <xf numFmtId="3" fontId="7" fillId="38" borderId="16" xfId="0" applyNumberFormat="1" applyFont="1" applyFill="1" applyBorder="1" applyAlignment="1">
      <alignment horizontal="center" vertical="center"/>
    </xf>
    <xf numFmtId="3" fontId="7" fillId="35" borderId="10" xfId="0" applyNumberFormat="1" applyFont="1" applyFill="1" applyBorder="1" applyAlignment="1">
      <alignment horizontal="center" vertical="center"/>
    </xf>
    <xf numFmtId="3" fontId="47" fillId="36" borderId="10" xfId="0" applyNumberFormat="1" applyFont="1" applyFill="1" applyBorder="1" applyAlignment="1">
      <alignment horizontal="center" vertical="center"/>
    </xf>
    <xf numFmtId="0" fontId="45" fillId="37" borderId="18" xfId="0" applyFont="1" applyFill="1" applyBorder="1" applyAlignment="1">
      <alignment horizontal="left" vertical="center"/>
    </xf>
    <xf numFmtId="0" fontId="45" fillId="37" borderId="19" xfId="0" applyFont="1" applyFill="1" applyBorder="1" applyAlignment="1">
      <alignment horizontal="left" vertical="center"/>
    </xf>
    <xf numFmtId="0" fontId="45" fillId="37" borderId="12" xfId="0" applyFont="1" applyFill="1" applyBorder="1" applyAlignment="1">
      <alignment horizontal="left" vertical="center"/>
    </xf>
    <xf numFmtId="0" fontId="43" fillId="33" borderId="11" xfId="0" applyFont="1" applyFill="1" applyBorder="1" applyAlignment="1">
      <alignment horizontal="center" vertical="center" wrapText="1"/>
    </xf>
    <xf numFmtId="0" fontId="45" fillId="35" borderId="10" xfId="0" applyFont="1" applyFill="1" applyBorder="1" applyAlignment="1">
      <alignment vertical="center" wrapText="1"/>
    </xf>
    <xf numFmtId="0" fontId="45" fillId="35" borderId="10" xfId="0" applyFont="1" applyFill="1" applyBorder="1" applyAlignment="1">
      <alignment horizontal="center" vertical="center" wrapText="1"/>
    </xf>
    <xf numFmtId="0" fontId="5" fillId="35" borderId="11"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6" fillId="35" borderId="15" xfId="0" applyFont="1" applyFill="1" applyBorder="1" applyAlignment="1">
      <alignment horizontal="center" vertical="center" wrapText="1"/>
    </xf>
    <xf numFmtId="49" fontId="43" fillId="33" borderId="11" xfId="0" applyNumberFormat="1" applyFont="1" applyFill="1" applyBorder="1" applyAlignment="1">
      <alignment horizontal="center" vertical="center" wrapText="1"/>
    </xf>
    <xf numFmtId="49" fontId="43" fillId="33" borderId="16" xfId="0" applyNumberFormat="1" applyFont="1" applyFill="1" applyBorder="1" applyAlignment="1">
      <alignment horizontal="center" vertical="center" wrapText="1"/>
    </xf>
    <xf numFmtId="49" fontId="46" fillId="10" borderId="11" xfId="0" applyNumberFormat="1" applyFont="1" applyFill="1" applyBorder="1" applyAlignment="1">
      <alignment horizontal="center" vertical="center" wrapText="1"/>
    </xf>
    <xf numFmtId="49" fontId="46" fillId="10" borderId="16" xfId="0" applyNumberFormat="1" applyFont="1" applyFill="1" applyBorder="1" applyAlignment="1">
      <alignment horizontal="center" vertical="center" wrapText="1"/>
    </xf>
    <xf numFmtId="49" fontId="46" fillId="10" borderId="10" xfId="0" applyNumberFormat="1" applyFont="1" applyFill="1" applyBorder="1" applyAlignment="1">
      <alignment horizontal="center" vertical="center" wrapText="1"/>
    </xf>
    <xf numFmtId="49" fontId="6" fillId="10" borderId="11" xfId="0" applyNumberFormat="1" applyFont="1" applyFill="1" applyBorder="1" applyAlignment="1">
      <alignment horizontal="center" vertical="center" wrapText="1"/>
    </xf>
    <xf numFmtId="49" fontId="6" fillId="10" borderId="15" xfId="0" applyNumberFormat="1" applyFont="1" applyFill="1" applyBorder="1" applyAlignment="1">
      <alignment horizontal="center" vertical="center" wrapText="1"/>
    </xf>
    <xf numFmtId="0" fontId="44" fillId="0" borderId="0" xfId="0" applyFont="1" applyAlignment="1">
      <alignment horizontal="center" vertical="center"/>
    </xf>
    <xf numFmtId="0" fontId="48" fillId="0" borderId="0" xfId="0" applyFont="1" applyAlignment="1">
      <alignment horizontal="center" vertical="center"/>
    </xf>
    <xf numFmtId="0" fontId="44" fillId="0" borderId="0" xfId="0" applyFont="1" applyAlignment="1">
      <alignment horizontal="left" vertical="center"/>
    </xf>
    <xf numFmtId="0" fontId="5" fillId="34" borderId="18"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45" fillId="33" borderId="18" xfId="0" applyFont="1" applyFill="1" applyBorder="1" applyAlignment="1">
      <alignment horizontal="center" vertical="center" wrapText="1"/>
    </xf>
    <xf numFmtId="0" fontId="45" fillId="33" borderId="19" xfId="0" applyFont="1" applyFill="1" applyBorder="1" applyAlignment="1">
      <alignment horizontal="center" vertical="center" wrapText="1"/>
    </xf>
    <xf numFmtId="0" fontId="45" fillId="33" borderId="12" xfId="0" applyFont="1" applyFill="1" applyBorder="1" applyAlignment="1">
      <alignment horizontal="center" vertical="center" wrapText="1"/>
    </xf>
    <xf numFmtId="0" fontId="45" fillId="34" borderId="11" xfId="0" applyFont="1" applyFill="1" applyBorder="1" applyAlignment="1">
      <alignment horizontal="center" vertical="center" textRotation="90" wrapText="1"/>
    </xf>
    <xf numFmtId="0" fontId="45" fillId="34" borderId="16" xfId="0" applyFont="1" applyFill="1" applyBorder="1" applyAlignment="1">
      <alignment horizontal="center" vertical="center" textRotation="90" wrapText="1"/>
    </xf>
    <xf numFmtId="0" fontId="45" fillId="33" borderId="16" xfId="0" applyFont="1" applyFill="1" applyBorder="1" applyAlignment="1">
      <alignment horizontal="center" vertical="center" textRotation="90"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Y40"/>
  <sheetViews>
    <sheetView tabSelected="1" zoomScale="62" zoomScaleNormal="62" zoomScalePageLayoutView="0" workbookViewId="0" topLeftCell="A17">
      <selection activeCell="T22" sqref="T22"/>
    </sheetView>
  </sheetViews>
  <sheetFormatPr defaultColWidth="11.421875" defaultRowHeight="15"/>
  <cols>
    <col min="1" max="1" width="16.57421875" style="1" customWidth="1"/>
    <col min="2" max="2" width="16.140625" style="1" customWidth="1"/>
    <col min="3" max="3" width="20.8515625" style="1" customWidth="1"/>
    <col min="4" max="4" width="12.57421875" style="2" customWidth="1"/>
    <col min="5" max="5" width="18.00390625" style="1" customWidth="1"/>
    <col min="6" max="10" width="6.00390625" style="1" customWidth="1"/>
    <col min="11" max="11" width="7.140625" style="1" customWidth="1"/>
    <col min="12" max="12" width="20.8515625" style="1" customWidth="1"/>
    <col min="13" max="13" width="6.00390625" style="1" customWidth="1"/>
    <col min="14" max="14" width="18.57421875" style="1" customWidth="1"/>
    <col min="15" max="17" width="5.00390625" style="1" customWidth="1"/>
    <col min="18" max="18" width="5.421875" style="1" customWidth="1"/>
    <col min="19" max="19" width="7.8515625" style="1" customWidth="1"/>
    <col min="20" max="20" width="9.57421875" style="1" customWidth="1"/>
    <col min="21" max="21" width="6.140625" style="1" customWidth="1"/>
    <col min="22" max="22" width="6.421875" style="1" customWidth="1"/>
    <col min="23" max="23" width="54.00390625" style="1" customWidth="1"/>
    <col min="24" max="24" width="11.8515625" style="1" customWidth="1"/>
    <col min="25" max="16384" width="11.421875" style="1" customWidth="1"/>
  </cols>
  <sheetData>
    <row r="1" spans="1:23" ht="18" customHeight="1">
      <c r="A1" s="91" t="s">
        <v>0</v>
      </c>
      <c r="B1" s="91"/>
      <c r="C1" s="91"/>
      <c r="D1" s="91"/>
      <c r="E1" s="91"/>
      <c r="F1" s="91"/>
      <c r="G1" s="91"/>
      <c r="H1" s="91"/>
      <c r="I1" s="91"/>
      <c r="J1" s="91"/>
      <c r="K1" s="91"/>
      <c r="L1" s="91"/>
      <c r="M1" s="91"/>
      <c r="N1" s="91"/>
      <c r="O1" s="91"/>
      <c r="P1" s="91"/>
      <c r="Q1" s="91"/>
      <c r="R1" s="91"/>
      <c r="S1" s="91"/>
      <c r="T1" s="91"/>
      <c r="U1" s="91"/>
      <c r="V1" s="91"/>
      <c r="W1" s="36"/>
    </row>
    <row r="2" spans="1:23" ht="18.75">
      <c r="A2" s="91" t="s">
        <v>1</v>
      </c>
      <c r="B2" s="91"/>
      <c r="C2" s="91"/>
      <c r="D2" s="91"/>
      <c r="E2" s="91"/>
      <c r="F2" s="91"/>
      <c r="G2" s="91"/>
      <c r="H2" s="91"/>
      <c r="I2" s="91"/>
      <c r="J2" s="91"/>
      <c r="K2" s="91"/>
      <c r="L2" s="91"/>
      <c r="M2" s="91"/>
      <c r="N2" s="91"/>
      <c r="O2" s="91"/>
      <c r="P2" s="91"/>
      <c r="Q2" s="91"/>
      <c r="R2" s="91"/>
      <c r="S2" s="91"/>
      <c r="T2" s="91"/>
      <c r="U2" s="91"/>
      <c r="V2" s="91"/>
      <c r="W2" s="36"/>
    </row>
    <row r="3" spans="1:23" ht="18.75">
      <c r="A3" s="92"/>
      <c r="B3" s="92"/>
      <c r="C3" s="92"/>
      <c r="D3" s="92"/>
      <c r="E3" s="92"/>
      <c r="F3" s="92"/>
      <c r="G3" s="92"/>
      <c r="H3" s="92"/>
      <c r="I3" s="92"/>
      <c r="J3" s="92"/>
      <c r="K3" s="92"/>
      <c r="L3" s="92"/>
      <c r="M3" s="92"/>
      <c r="N3" s="92"/>
      <c r="O3" s="92"/>
      <c r="P3" s="92"/>
      <c r="Q3" s="92"/>
      <c r="R3" s="92"/>
      <c r="S3" s="92"/>
      <c r="T3" s="92"/>
      <c r="U3" s="92"/>
      <c r="V3" s="92"/>
      <c r="W3" s="36"/>
    </row>
    <row r="4" spans="1:23" ht="18.75">
      <c r="A4" s="93" t="s">
        <v>2</v>
      </c>
      <c r="B4" s="93"/>
      <c r="C4" s="93"/>
      <c r="D4" s="93"/>
      <c r="E4" s="93"/>
      <c r="F4" s="93"/>
      <c r="G4" s="93"/>
      <c r="H4" s="93"/>
      <c r="I4" s="93"/>
      <c r="J4" s="93"/>
      <c r="K4" s="93"/>
      <c r="L4" s="93"/>
      <c r="M4" s="93"/>
      <c r="N4" s="3"/>
      <c r="O4" s="3"/>
      <c r="P4" s="3"/>
      <c r="Q4" s="3"/>
      <c r="R4" s="3"/>
      <c r="S4" s="3"/>
      <c r="T4" s="3"/>
      <c r="U4" s="3"/>
      <c r="V4" s="3"/>
      <c r="W4" s="3"/>
    </row>
    <row r="5" ht="15"/>
    <row r="6" spans="1:23" ht="36" customHeight="1">
      <c r="A6" s="59" t="s">
        <v>3</v>
      </c>
      <c r="B6" s="59" t="s">
        <v>4</v>
      </c>
      <c r="C6" s="59" t="s">
        <v>5</v>
      </c>
      <c r="D6" s="84" t="s">
        <v>6</v>
      </c>
      <c r="E6" s="59" t="s">
        <v>7</v>
      </c>
      <c r="F6" s="51" t="s">
        <v>8</v>
      </c>
      <c r="G6" s="94" t="s">
        <v>9</v>
      </c>
      <c r="H6" s="95"/>
      <c r="I6" s="95"/>
      <c r="J6" s="96"/>
      <c r="K6" s="51" t="s">
        <v>10</v>
      </c>
      <c r="L6" s="59" t="s">
        <v>11</v>
      </c>
      <c r="M6" s="60" t="s">
        <v>12</v>
      </c>
      <c r="N6" s="59" t="s">
        <v>13</v>
      </c>
      <c r="O6" s="97" t="s">
        <v>14</v>
      </c>
      <c r="P6" s="98"/>
      <c r="Q6" s="98"/>
      <c r="R6" s="99"/>
      <c r="S6" s="100" t="s">
        <v>15</v>
      </c>
      <c r="T6" s="60" t="s">
        <v>16</v>
      </c>
      <c r="U6" s="60" t="s">
        <v>17</v>
      </c>
      <c r="V6" s="51" t="s">
        <v>18</v>
      </c>
      <c r="W6" s="52" t="s">
        <v>19</v>
      </c>
    </row>
    <row r="7" spans="1:23" ht="53.25" customHeight="1">
      <c r="A7" s="77"/>
      <c r="B7" s="77"/>
      <c r="C7" s="59"/>
      <c r="D7" s="85"/>
      <c r="E7" s="59"/>
      <c r="F7" s="51"/>
      <c r="G7" s="5" t="s">
        <v>20</v>
      </c>
      <c r="H7" s="5" t="s">
        <v>21</v>
      </c>
      <c r="I7" s="5" t="s">
        <v>22</v>
      </c>
      <c r="J7" s="5" t="s">
        <v>23</v>
      </c>
      <c r="K7" s="51"/>
      <c r="L7" s="59"/>
      <c r="M7" s="61"/>
      <c r="N7" s="59"/>
      <c r="O7" s="17" t="s">
        <v>20</v>
      </c>
      <c r="P7" s="17" t="s">
        <v>21</v>
      </c>
      <c r="Q7" s="17" t="s">
        <v>22</v>
      </c>
      <c r="R7" s="4" t="s">
        <v>23</v>
      </c>
      <c r="S7" s="101"/>
      <c r="T7" s="102"/>
      <c r="U7" s="102"/>
      <c r="V7" s="51"/>
      <c r="W7" s="53"/>
    </row>
    <row r="8" spans="1:24" ht="58.5" customHeight="1">
      <c r="A8" s="78" t="s">
        <v>24</v>
      </c>
      <c r="B8" s="69" t="s">
        <v>25</v>
      </c>
      <c r="C8" s="67" t="s">
        <v>26</v>
      </c>
      <c r="D8" s="86" t="s">
        <v>27</v>
      </c>
      <c r="E8" s="67" t="s">
        <v>28</v>
      </c>
      <c r="F8" s="70">
        <v>1650</v>
      </c>
      <c r="G8" s="62">
        <v>1980</v>
      </c>
      <c r="H8" s="62">
        <v>1980</v>
      </c>
      <c r="I8" s="62">
        <v>1683</v>
      </c>
      <c r="J8" s="62">
        <v>1710</v>
      </c>
      <c r="K8" s="55">
        <v>30</v>
      </c>
      <c r="L8" s="18" t="s">
        <v>29</v>
      </c>
      <c r="M8" s="19">
        <v>0.35</v>
      </c>
      <c r="N8" s="20" t="s">
        <v>30</v>
      </c>
      <c r="O8" s="19"/>
      <c r="P8" s="19">
        <v>0.5</v>
      </c>
      <c r="Q8" s="19"/>
      <c r="R8" s="19">
        <v>1</v>
      </c>
      <c r="S8" s="37">
        <v>1</v>
      </c>
      <c r="T8" s="38">
        <f>+S8*M8</f>
        <v>0.35</v>
      </c>
      <c r="U8" s="50"/>
      <c r="V8" s="50"/>
      <c r="W8" s="54" t="s">
        <v>31</v>
      </c>
      <c r="X8" s="1" t="s">
        <v>32</v>
      </c>
    </row>
    <row r="9" spans="1:25" ht="56.25" customHeight="1">
      <c r="A9" s="78"/>
      <c r="B9" s="69"/>
      <c r="C9" s="68"/>
      <c r="D9" s="87"/>
      <c r="E9" s="68"/>
      <c r="F9" s="71"/>
      <c r="G9" s="63"/>
      <c r="H9" s="63"/>
      <c r="I9" s="63"/>
      <c r="J9" s="63"/>
      <c r="K9" s="56"/>
      <c r="L9" s="21" t="s">
        <v>33</v>
      </c>
      <c r="M9" s="19">
        <v>0.35</v>
      </c>
      <c r="N9" s="20" t="s">
        <v>34</v>
      </c>
      <c r="O9" s="19">
        <v>0.5</v>
      </c>
      <c r="P9" s="19"/>
      <c r="Q9" s="19">
        <v>1</v>
      </c>
      <c r="R9" s="19"/>
      <c r="S9" s="37">
        <v>1</v>
      </c>
      <c r="T9" s="38">
        <f>+S9*M9</f>
        <v>0.35</v>
      </c>
      <c r="U9" s="50"/>
      <c r="V9" s="50"/>
      <c r="W9" s="54"/>
      <c r="Y9"/>
    </row>
    <row r="10" spans="1:24" ht="51.75" customHeight="1">
      <c r="A10" s="78"/>
      <c r="B10" s="69"/>
      <c r="C10" s="68"/>
      <c r="D10" s="87"/>
      <c r="E10" s="68"/>
      <c r="F10" s="71"/>
      <c r="G10" s="64"/>
      <c r="H10" s="64"/>
      <c r="I10" s="64"/>
      <c r="J10" s="64"/>
      <c r="K10" s="56"/>
      <c r="L10" s="22" t="s">
        <v>35</v>
      </c>
      <c r="M10" s="23">
        <v>0.3</v>
      </c>
      <c r="N10" s="24" t="s">
        <v>36</v>
      </c>
      <c r="O10" s="19">
        <v>0.5</v>
      </c>
      <c r="P10" s="19"/>
      <c r="Q10" s="19">
        <v>1</v>
      </c>
      <c r="R10" s="19"/>
      <c r="S10" s="37">
        <v>1</v>
      </c>
      <c r="T10" s="38">
        <f>+S10*M10</f>
        <v>0.3</v>
      </c>
      <c r="U10" s="50"/>
      <c r="V10" s="50"/>
      <c r="W10" s="54"/>
      <c r="X10"/>
    </row>
    <row r="11" spans="1:23" ht="33.75" customHeight="1">
      <c r="A11" s="74" t="s">
        <v>37</v>
      </c>
      <c r="B11" s="75"/>
      <c r="C11" s="75"/>
      <c r="D11" s="75"/>
      <c r="E11" s="75"/>
      <c r="F11" s="75"/>
      <c r="G11" s="75"/>
      <c r="H11" s="75"/>
      <c r="I11" s="75"/>
      <c r="J11" s="75"/>
      <c r="K11" s="75"/>
      <c r="L11" s="76"/>
      <c r="M11" s="25">
        <f>+M8+M9+M10</f>
        <v>1</v>
      </c>
      <c r="N11" s="26"/>
      <c r="O11" s="25"/>
      <c r="P11" s="25"/>
      <c r="Q11" s="25"/>
      <c r="R11" s="25"/>
      <c r="S11" s="39" t="s">
        <v>38</v>
      </c>
      <c r="T11" s="25">
        <f>SUM(T8:T10)</f>
        <v>1</v>
      </c>
      <c r="U11" s="25">
        <v>0.2</v>
      </c>
      <c r="V11" s="25">
        <f>+U11*T11</f>
        <v>0.2</v>
      </c>
      <c r="W11" s="54"/>
    </row>
    <row r="12" spans="1:23" ht="90" customHeight="1">
      <c r="A12" s="79" t="s">
        <v>24</v>
      </c>
      <c r="B12" s="69" t="s">
        <v>39</v>
      </c>
      <c r="C12" s="69" t="s">
        <v>40</v>
      </c>
      <c r="D12" s="88" t="s">
        <v>41</v>
      </c>
      <c r="E12" s="69" t="s">
        <v>42</v>
      </c>
      <c r="F12" s="72">
        <v>200</v>
      </c>
      <c r="G12" s="62">
        <v>175</v>
      </c>
      <c r="H12" s="62">
        <v>175</v>
      </c>
      <c r="I12" s="62">
        <v>160</v>
      </c>
      <c r="J12" s="62">
        <v>160</v>
      </c>
      <c r="K12" s="57">
        <v>10</v>
      </c>
      <c r="L12" s="28" t="s">
        <v>43</v>
      </c>
      <c r="M12" s="19">
        <v>0.2</v>
      </c>
      <c r="N12" s="20" t="s">
        <v>36</v>
      </c>
      <c r="O12" s="19">
        <v>1</v>
      </c>
      <c r="P12" s="19"/>
      <c r="Q12" s="19"/>
      <c r="R12" s="19"/>
      <c r="S12" s="37">
        <v>1</v>
      </c>
      <c r="T12" s="38">
        <f>+S12*M12</f>
        <v>0.2</v>
      </c>
      <c r="U12" s="40"/>
      <c r="V12" s="40"/>
      <c r="W12" s="46" t="s">
        <v>44</v>
      </c>
    </row>
    <row r="13" spans="1:23" ht="213.75" customHeight="1">
      <c r="A13" s="79"/>
      <c r="B13" s="69"/>
      <c r="C13" s="69"/>
      <c r="D13" s="88"/>
      <c r="E13" s="69"/>
      <c r="F13" s="72"/>
      <c r="G13" s="64"/>
      <c r="H13" s="64"/>
      <c r="I13" s="64"/>
      <c r="J13" s="64"/>
      <c r="K13" s="57"/>
      <c r="L13" s="28" t="s">
        <v>45</v>
      </c>
      <c r="M13" s="19">
        <v>0.8</v>
      </c>
      <c r="N13" s="20" t="s">
        <v>36</v>
      </c>
      <c r="O13" s="19">
        <v>0.25</v>
      </c>
      <c r="P13" s="19">
        <v>0.5</v>
      </c>
      <c r="Q13" s="19">
        <v>0.75</v>
      </c>
      <c r="R13" s="19">
        <v>1</v>
      </c>
      <c r="S13" s="37">
        <v>1</v>
      </c>
      <c r="T13" s="38">
        <f>+S13*M13</f>
        <v>0.8</v>
      </c>
      <c r="U13" s="40"/>
      <c r="V13" s="40"/>
      <c r="W13" s="47"/>
    </row>
    <row r="14" spans="1:23" ht="33.75" customHeight="1">
      <c r="A14" s="74" t="s">
        <v>37</v>
      </c>
      <c r="B14" s="75"/>
      <c r="C14" s="75"/>
      <c r="D14" s="75"/>
      <c r="E14" s="75"/>
      <c r="F14" s="75"/>
      <c r="G14" s="75"/>
      <c r="H14" s="75"/>
      <c r="I14" s="75"/>
      <c r="J14" s="75"/>
      <c r="K14" s="75"/>
      <c r="L14" s="76"/>
      <c r="M14" s="25">
        <f>+M12+M13</f>
        <v>1</v>
      </c>
      <c r="N14" s="26"/>
      <c r="O14" s="25"/>
      <c r="P14" s="25"/>
      <c r="Q14" s="25"/>
      <c r="R14" s="25"/>
      <c r="S14" s="39" t="s">
        <v>38</v>
      </c>
      <c r="T14" s="25">
        <f>SUM(T12:T13)</f>
        <v>1</v>
      </c>
      <c r="U14" s="25">
        <v>0.2</v>
      </c>
      <c r="V14" s="25">
        <f>+U14*T14</f>
        <v>0.2</v>
      </c>
      <c r="W14" s="41"/>
    </row>
    <row r="15" spans="1:23" ht="98.25" customHeight="1">
      <c r="A15" s="9" t="s">
        <v>24</v>
      </c>
      <c r="B15" s="7" t="s">
        <v>39</v>
      </c>
      <c r="C15" s="7" t="s">
        <v>46</v>
      </c>
      <c r="D15" s="10" t="s">
        <v>41</v>
      </c>
      <c r="E15" s="7" t="s">
        <v>47</v>
      </c>
      <c r="F15" s="11">
        <v>5</v>
      </c>
      <c r="G15" s="8">
        <v>4</v>
      </c>
      <c r="H15" s="8">
        <v>4</v>
      </c>
      <c r="I15" s="8">
        <v>4</v>
      </c>
      <c r="J15" s="8">
        <v>4</v>
      </c>
      <c r="K15" s="27">
        <v>20</v>
      </c>
      <c r="L15" s="29" t="s">
        <v>48</v>
      </c>
      <c r="M15" s="19">
        <v>1</v>
      </c>
      <c r="N15" s="20" t="s">
        <v>36</v>
      </c>
      <c r="O15" s="19">
        <v>0.25</v>
      </c>
      <c r="P15" s="19">
        <v>0.5</v>
      </c>
      <c r="Q15" s="19">
        <v>0.75</v>
      </c>
      <c r="R15" s="19">
        <v>1</v>
      </c>
      <c r="S15" s="37">
        <v>1</v>
      </c>
      <c r="T15" s="38">
        <f>+S15*M15</f>
        <v>1</v>
      </c>
      <c r="U15" s="40"/>
      <c r="V15" s="40"/>
      <c r="W15" s="42" t="s">
        <v>49</v>
      </c>
    </row>
    <row r="16" spans="1:23" ht="33.75" customHeight="1">
      <c r="A16" s="74" t="s">
        <v>37</v>
      </c>
      <c r="B16" s="75"/>
      <c r="C16" s="75"/>
      <c r="D16" s="75"/>
      <c r="E16" s="75"/>
      <c r="F16" s="75"/>
      <c r="G16" s="75"/>
      <c r="H16" s="75"/>
      <c r="I16" s="75"/>
      <c r="J16" s="75"/>
      <c r="K16" s="75"/>
      <c r="L16" s="76"/>
      <c r="M16" s="25">
        <f>+M15</f>
        <v>1</v>
      </c>
      <c r="N16" s="26"/>
      <c r="O16" s="25"/>
      <c r="P16" s="25"/>
      <c r="Q16" s="25"/>
      <c r="R16" s="25"/>
      <c r="S16" s="39" t="s">
        <v>38</v>
      </c>
      <c r="T16" s="25">
        <f>SUM(T15:T15)</f>
        <v>1</v>
      </c>
      <c r="U16" s="25">
        <v>0.2</v>
      </c>
      <c r="V16" s="25">
        <f>+U16*T16</f>
        <v>0.2</v>
      </c>
      <c r="W16" s="41"/>
    </row>
    <row r="17" spans="1:23" ht="51" customHeight="1">
      <c r="A17" s="80" t="s">
        <v>50</v>
      </c>
      <c r="B17" s="82" t="s">
        <v>51</v>
      </c>
      <c r="C17" s="82" t="s">
        <v>52</v>
      </c>
      <c r="D17" s="89" t="s">
        <v>53</v>
      </c>
      <c r="E17" s="69" t="s">
        <v>54</v>
      </c>
      <c r="F17" s="73">
        <v>1</v>
      </c>
      <c r="G17" s="65">
        <v>0</v>
      </c>
      <c r="H17" s="65">
        <v>0</v>
      </c>
      <c r="I17" s="65">
        <v>0</v>
      </c>
      <c r="J17" s="65">
        <v>1</v>
      </c>
      <c r="K17" s="58">
        <v>1</v>
      </c>
      <c r="L17" s="31" t="s">
        <v>55</v>
      </c>
      <c r="M17" s="19">
        <v>0.3</v>
      </c>
      <c r="N17" s="20" t="s">
        <v>36</v>
      </c>
      <c r="O17" s="19">
        <v>0.25</v>
      </c>
      <c r="P17" s="19">
        <v>0.5</v>
      </c>
      <c r="Q17" s="19">
        <v>0.75</v>
      </c>
      <c r="R17" s="19">
        <v>1</v>
      </c>
      <c r="S17" s="37">
        <v>1</v>
      </c>
      <c r="T17" s="38">
        <f>+S17*M17</f>
        <v>0.3</v>
      </c>
      <c r="U17" s="43"/>
      <c r="V17" s="43"/>
      <c r="W17" s="48" t="s">
        <v>56</v>
      </c>
    </row>
    <row r="18" spans="1:23" ht="69" customHeight="1">
      <c r="A18" s="81"/>
      <c r="B18" s="83"/>
      <c r="C18" s="83"/>
      <c r="D18" s="90"/>
      <c r="E18" s="69"/>
      <c r="F18" s="73"/>
      <c r="G18" s="66"/>
      <c r="H18" s="66"/>
      <c r="I18" s="66"/>
      <c r="J18" s="66"/>
      <c r="K18" s="58"/>
      <c r="L18" s="31" t="s">
        <v>57</v>
      </c>
      <c r="M18" s="19">
        <v>0.7</v>
      </c>
      <c r="N18" s="20" t="s">
        <v>36</v>
      </c>
      <c r="O18" s="19"/>
      <c r="P18" s="19">
        <v>0.5</v>
      </c>
      <c r="Q18" s="19"/>
      <c r="R18" s="19">
        <v>1</v>
      </c>
      <c r="S18" s="37">
        <v>1</v>
      </c>
      <c r="T18" s="38">
        <f>+S18*M18</f>
        <v>0.7</v>
      </c>
      <c r="U18" s="43"/>
      <c r="V18" s="43"/>
      <c r="W18" s="49"/>
    </row>
    <row r="19" spans="1:23" ht="33.75" customHeight="1">
      <c r="A19" s="74" t="s">
        <v>37</v>
      </c>
      <c r="B19" s="75"/>
      <c r="C19" s="75"/>
      <c r="D19" s="75"/>
      <c r="E19" s="75"/>
      <c r="F19" s="75"/>
      <c r="G19" s="75"/>
      <c r="H19" s="75"/>
      <c r="I19" s="75"/>
      <c r="J19" s="75"/>
      <c r="K19" s="75"/>
      <c r="L19" s="76"/>
      <c r="M19" s="25">
        <f>+M17+M18</f>
        <v>1</v>
      </c>
      <c r="N19" s="26"/>
      <c r="O19" s="25"/>
      <c r="P19" s="25"/>
      <c r="Q19" s="25"/>
      <c r="R19" s="25"/>
      <c r="S19" s="39" t="s">
        <v>38</v>
      </c>
      <c r="T19" s="25">
        <f>SUM(T17:T18)</f>
        <v>1</v>
      </c>
      <c r="U19" s="25">
        <v>0.2</v>
      </c>
      <c r="V19" s="25">
        <f>+U19*T19</f>
        <v>0.2</v>
      </c>
      <c r="W19" s="41"/>
    </row>
    <row r="20" spans="1:23" ht="132" customHeight="1">
      <c r="A20" s="6" t="s">
        <v>24</v>
      </c>
      <c r="B20" s="7" t="s">
        <v>58</v>
      </c>
      <c r="C20" s="7" t="s">
        <v>59</v>
      </c>
      <c r="D20" s="10" t="s">
        <v>60</v>
      </c>
      <c r="E20" s="7" t="s">
        <v>61</v>
      </c>
      <c r="F20" s="12">
        <v>1</v>
      </c>
      <c r="G20" s="13">
        <v>1</v>
      </c>
      <c r="H20" s="13">
        <v>0</v>
      </c>
      <c r="I20" s="13">
        <v>0</v>
      </c>
      <c r="J20" s="13">
        <v>1</v>
      </c>
      <c r="K20" s="30">
        <v>1</v>
      </c>
      <c r="L20" s="21" t="s">
        <v>62</v>
      </c>
      <c r="M20" s="19">
        <v>1</v>
      </c>
      <c r="N20" s="32" t="s">
        <v>63</v>
      </c>
      <c r="O20" s="19"/>
      <c r="P20" s="19">
        <v>0.3</v>
      </c>
      <c r="Q20" s="19">
        <v>0.6</v>
      </c>
      <c r="R20" s="19">
        <v>1</v>
      </c>
      <c r="S20" s="37">
        <v>1</v>
      </c>
      <c r="T20" s="38">
        <f>+S20*M20</f>
        <v>1</v>
      </c>
      <c r="U20" s="43"/>
      <c r="V20" s="43"/>
      <c r="W20" s="48" t="s">
        <v>64</v>
      </c>
    </row>
    <row r="21" spans="1:23" ht="33.75" customHeight="1">
      <c r="A21" s="74" t="s">
        <v>37</v>
      </c>
      <c r="B21" s="75"/>
      <c r="C21" s="75"/>
      <c r="D21" s="75"/>
      <c r="E21" s="75"/>
      <c r="F21" s="75"/>
      <c r="G21" s="75"/>
      <c r="H21" s="75"/>
      <c r="I21" s="75"/>
      <c r="J21" s="75"/>
      <c r="K21" s="75"/>
      <c r="L21" s="76"/>
      <c r="M21" s="25">
        <f>+M20</f>
        <v>1</v>
      </c>
      <c r="N21" s="26"/>
      <c r="O21" s="25"/>
      <c r="P21" s="25"/>
      <c r="Q21" s="25"/>
      <c r="R21" s="25"/>
      <c r="S21" s="39" t="s">
        <v>38</v>
      </c>
      <c r="T21" s="25">
        <f>SUM(T20)</f>
        <v>1</v>
      </c>
      <c r="U21" s="25">
        <v>0.2</v>
      </c>
      <c r="V21" s="25">
        <f>+U21*T21</f>
        <v>0.2</v>
      </c>
      <c r="W21" s="49"/>
    </row>
    <row r="22" spans="1:23" ht="34.5" customHeight="1">
      <c r="A22" s="74" t="s">
        <v>65</v>
      </c>
      <c r="B22" s="75"/>
      <c r="C22" s="75"/>
      <c r="D22" s="75"/>
      <c r="E22" s="75"/>
      <c r="F22" s="76"/>
      <c r="G22" s="14"/>
      <c r="H22" s="14"/>
      <c r="I22" s="14"/>
      <c r="J22" s="14"/>
      <c r="K22" s="33">
        <f>+K8+K12+K15+K17+K20</f>
        <v>62</v>
      </c>
      <c r="L22" s="33"/>
      <c r="M22" s="33"/>
      <c r="N22" s="34"/>
      <c r="O22" s="35"/>
      <c r="P22" s="35"/>
      <c r="Q22" s="35"/>
      <c r="R22" s="35"/>
      <c r="S22" s="35"/>
      <c r="T22" s="44"/>
      <c r="U22" s="45">
        <f>+U11+U14+U16+U19+U21</f>
        <v>1</v>
      </c>
      <c r="V22" s="45">
        <f>+V11+V14+V16+V19+V21</f>
        <v>1</v>
      </c>
      <c r="W22" s="41"/>
    </row>
    <row r="25" spans="1:2" ht="15">
      <c r="A25" s="15"/>
      <c r="B25" s="15"/>
    </row>
    <row r="26" ht="15">
      <c r="A26" s="1" t="s">
        <v>66</v>
      </c>
    </row>
    <row r="29" ht="15">
      <c r="A29" s="16"/>
    </row>
    <row r="30" ht="15">
      <c r="A30" s="16"/>
    </row>
    <row r="31" ht="15">
      <c r="A31" s="16"/>
    </row>
    <row r="32" ht="15">
      <c r="A32" s="16"/>
    </row>
    <row r="33" ht="15">
      <c r="A33" s="16"/>
    </row>
    <row r="34" ht="15">
      <c r="A34" s="16"/>
    </row>
    <row r="35" ht="15">
      <c r="A35" s="16"/>
    </row>
    <row r="38" ht="15">
      <c r="A38" s="16"/>
    </row>
    <row r="39" ht="15">
      <c r="A39" s="16"/>
    </row>
    <row r="40" ht="15">
      <c r="A40" s="16"/>
    </row>
  </sheetData>
  <sheetProtection/>
  <mergeCells count="66">
    <mergeCell ref="A19:L19"/>
    <mergeCell ref="A21:L21"/>
    <mergeCell ref="D17:D18"/>
    <mergeCell ref="A1:V1"/>
    <mergeCell ref="A2:V2"/>
    <mergeCell ref="A3:V3"/>
    <mergeCell ref="A4:M4"/>
    <mergeCell ref="G6:J6"/>
    <mergeCell ref="O6:R6"/>
    <mergeCell ref="E6:E7"/>
    <mergeCell ref="K6:K7"/>
    <mergeCell ref="N6:N7"/>
    <mergeCell ref="S6:S7"/>
    <mergeCell ref="T6:T7"/>
    <mergeCell ref="U6:U7"/>
    <mergeCell ref="A22:F22"/>
    <mergeCell ref="A6:A7"/>
    <mergeCell ref="A8:A10"/>
    <mergeCell ref="A12:A13"/>
    <mergeCell ref="A17:A18"/>
    <mergeCell ref="B6:B7"/>
    <mergeCell ref="B8:B10"/>
    <mergeCell ref="B12:B13"/>
    <mergeCell ref="B17:B18"/>
    <mergeCell ref="C6:C7"/>
    <mergeCell ref="C8:C10"/>
    <mergeCell ref="C12:C13"/>
    <mergeCell ref="C17:C18"/>
    <mergeCell ref="D6:D7"/>
    <mergeCell ref="D8:D10"/>
    <mergeCell ref="D12:D13"/>
    <mergeCell ref="E8:E10"/>
    <mergeCell ref="E12:E13"/>
    <mergeCell ref="E17:E18"/>
    <mergeCell ref="F6:F7"/>
    <mergeCell ref="F8:F10"/>
    <mergeCell ref="F12:F13"/>
    <mergeCell ref="F17:F18"/>
    <mergeCell ref="A11:L11"/>
    <mergeCell ref="A14:L14"/>
    <mergeCell ref="A16:L16"/>
    <mergeCell ref="G8:G10"/>
    <mergeCell ref="G12:G13"/>
    <mergeCell ref="G17:G18"/>
    <mergeCell ref="H8:H10"/>
    <mergeCell ref="H12:H13"/>
    <mergeCell ref="H17:H18"/>
    <mergeCell ref="I8:I10"/>
    <mergeCell ref="I12:I13"/>
    <mergeCell ref="I17:I18"/>
    <mergeCell ref="J8:J10"/>
    <mergeCell ref="J12:J13"/>
    <mergeCell ref="J17:J18"/>
    <mergeCell ref="K8:K10"/>
    <mergeCell ref="K12:K13"/>
    <mergeCell ref="K17:K18"/>
    <mergeCell ref="L6:L7"/>
    <mergeCell ref="M6:M7"/>
    <mergeCell ref="W12:W13"/>
    <mergeCell ref="W17:W18"/>
    <mergeCell ref="W20:W21"/>
    <mergeCell ref="U8:U10"/>
    <mergeCell ref="V6:V7"/>
    <mergeCell ref="V8:V10"/>
    <mergeCell ref="W6:W7"/>
    <mergeCell ref="W8:W11"/>
  </mergeCells>
  <printOptions/>
  <pageMargins left="0.393700787401575" right="0" top="0.393700787401575" bottom="0.393700787401575" header="0.31496062992126" footer="0.31496062992126"/>
  <pageSetup fitToHeight="0" horizontalDpi="600" verticalDpi="600" orientation="landscape" scale="65"/>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Tecnologico De Antioquia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bgiraldo</dc:creator>
  <cp:keywords/>
  <dc:description/>
  <cp:lastModifiedBy>Johana</cp:lastModifiedBy>
  <cp:lastPrinted>2019-02-20T16:01:00Z</cp:lastPrinted>
  <dcterms:created xsi:type="dcterms:W3CDTF">2010-12-21T15:57:00Z</dcterms:created>
  <dcterms:modified xsi:type="dcterms:W3CDTF">2021-02-10T20:06:33Z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1033-11.2.0.9747</vt:lpwstr>
  </property>
</Properties>
</file>