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355" tabRatio="602" activeTab="0"/>
  </bookViews>
  <sheets>
    <sheet name="Formulación" sheetId="1" r:id="rId1"/>
  </sheets>
  <definedNames>
    <definedName name="_xlnm.Print_Area" localSheetId="0">'Formulación'!$A$1:$V$41</definedName>
    <definedName name="_xlnm.Print_Titles" localSheetId="0">'Formulación'!$6:$7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S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Digite en esta celda el porcentaje de ejecución para cada actividad en valores de 0% a 100%</t>
        </r>
      </text>
    </comment>
    <comment ref="W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En esta celda registre los detalles de la ejecución de la meta, Ejplo:</t>
        </r>
        <r>
          <rPr>
            <sz val="10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  <comment ref="N6" authorId="1">
      <text>
        <r>
          <rPr>
            <b/>
            <sz val="9"/>
            <rFont val="Tahoma"/>
            <family val="2"/>
          </rPr>
          <t>BGIRALDO:</t>
        </r>
      </text>
    </comment>
  </commentList>
</comments>
</file>

<file path=xl/sharedStrings.xml><?xml version="1.0" encoding="utf-8"?>
<sst xmlns="http://schemas.openxmlformats.org/spreadsheetml/2006/main" count="117" uniqueCount="77">
  <si>
    <t>Línea estratégica</t>
  </si>
  <si>
    <t>Objetivo estratégico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</si>
  <si>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</si>
  <si>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</si>
  <si>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</si>
  <si>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</si>
  <si>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</si>
  <si>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</si>
  <si>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</si>
  <si>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</si>
  <si>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Número de libros electrónicos adquiridos/año</t>
  </si>
  <si>
    <t>Mantener el número de bases de datos para la Biblioteca</t>
  </si>
  <si>
    <t xml:space="preserve">Número de bases de datos </t>
  </si>
  <si>
    <t>Actividades</t>
  </si>
  <si>
    <t>TOTAL ACUMULADO INDICADOR</t>
  </si>
  <si>
    <t xml:space="preserve">Responsable </t>
  </si>
  <si>
    <t>Profesional universitario (Biblioteca)</t>
  </si>
  <si>
    <t>código</t>
  </si>
  <si>
    <t>% ejecución de la actividad</t>
  </si>
  <si>
    <t>% ejecución del indicador</t>
  </si>
  <si>
    <t>Ponderación actividad</t>
  </si>
  <si>
    <t>Capacitación para  Docentes y estudiantes  en el uso de los recursos bibliográficos</t>
  </si>
  <si>
    <t>Informe de resultado de estudio de impacto</t>
  </si>
  <si>
    <t>FIRMA -  PROFESIONAL DE BIBLIOTECA</t>
  </si>
  <si>
    <t>Proyecto</t>
  </si>
  <si>
    <t>1. APUESTA POR LA CALIDAD</t>
  </si>
  <si>
    <t>4. Incrementar el nivel de calidad de los programas académicos</t>
  </si>
  <si>
    <t>Adquisición de  libros y revistas  fisicos  para la Biblioteca</t>
  </si>
  <si>
    <t>Adquisición de libros  electrónicos para la Biblioteca</t>
  </si>
  <si>
    <t xml:space="preserve"> Estudio  de impacto sobre el uso de los recursos bibliográficos</t>
  </si>
  <si>
    <t xml:space="preserve">Actividades culturales en la Biblioteca (exposiciones, promoción de lectura, ect.) </t>
  </si>
  <si>
    <t>Número de libros y revistas adquiridos/año</t>
  </si>
  <si>
    <t>Número de Actividades realizadas</t>
  </si>
  <si>
    <t>Marzo</t>
  </si>
  <si>
    <t>Junio</t>
  </si>
  <si>
    <t>Septiembre</t>
  </si>
  <si>
    <t>Diciembre</t>
  </si>
  <si>
    <t>Logro de la Meta</t>
  </si>
  <si>
    <t xml:space="preserve">Junio </t>
  </si>
  <si>
    <t>Ejecutar las actividades culturales.</t>
  </si>
  <si>
    <t>Planear las actividades culturales.</t>
  </si>
  <si>
    <t>Elaborar informe de estudio de impacto.</t>
  </si>
  <si>
    <t>Aplicar encuesta para medir el impacto.</t>
  </si>
  <si>
    <t>Preparar los talleres de capacitación .</t>
  </si>
  <si>
    <t>No. de  talleres realizados</t>
  </si>
  <si>
    <t>Actualizar y Administrar el repositorio institucional</t>
  </si>
  <si>
    <t>Número de trabajos de grado publicados</t>
  </si>
  <si>
    <t>Publicación, revisión y ajustes de los documentos publicados en el repositorio.</t>
  </si>
  <si>
    <t>Personal de Sistemas de la biblioteca / Profesional universitario (Biblioteca)</t>
  </si>
  <si>
    <t xml:space="preserve">Solicitar las cotizaciones a los respectivos proveedores.  </t>
  </si>
  <si>
    <t>Solicitar a los comites curriculares enviar a la biblioteca las necesidades de materiales bibliográficos.</t>
  </si>
  <si>
    <t>Solicitar a los comites curriculares enviar a la biblioteca las necesidades de bases de datos.</t>
  </si>
  <si>
    <t>Elaborar  los estudios previos para la adquisición de bases de datos.</t>
  </si>
  <si>
    <t>Elaborar  los estudios previos para la adquisición de los libros y revistas.</t>
  </si>
  <si>
    <t>Solicitar a los comites curriculares enviar a la biblioteca las necesidades de libros electrónicos.</t>
  </si>
  <si>
    <t>Elaborar  los estudios previos para la adquisición de libros electrónicos.</t>
  </si>
  <si>
    <t>Programar y realizar los talleres de capacitación.</t>
  </si>
  <si>
    <t>Evaluar los talleres de capacitación.</t>
  </si>
  <si>
    <t>Evaluar las actividades y proponer mejoras</t>
  </si>
  <si>
    <t xml:space="preserve">Seguimiento al  uso del repositorio por parte de las diferentes comunidades </t>
  </si>
  <si>
    <t>PLAN DE ACCION 2020</t>
  </si>
  <si>
    <t>Meta 2020</t>
  </si>
  <si>
    <t>010412-2020</t>
  </si>
  <si>
    <t>010413-2020</t>
  </si>
  <si>
    <t>010414-2020</t>
  </si>
  <si>
    <t>010415-2020</t>
  </si>
  <si>
    <t>010416-2020</t>
  </si>
  <si>
    <t>010417-2020</t>
  </si>
  <si>
    <t>010418-2020</t>
  </si>
  <si>
    <t>DEPENDENCIA: COORDINACIÓN DE BIBLIOTECA</t>
  </si>
  <si>
    <t>Se realizaron cuatro (4) comités curriculares. Debido a la emergencia sanitaria poe el COVID-19 se optó por realizar una orientación general mediante el correo electrónico. Se recibieron las solicitudes, y se realozaron las cotizaciones repectivas. Igualmente se solicitó a la Oficina de Planeación el cambio en el enunciado del proyecto y del indicador, en la adquisición de publicaciones seriadas. Igualmente se solicitó el cambio de meta de 300 a 100 y traslado del rubro a bases de datos. La biblioteca llevó a cabo en los tiempos indicados todos procesos previos a la contratación, cotizaciones, estudios previos disponibilidad presupuestal, etc., sin embargo hubo retrasos considerables en la parte contractual y se cumplieron los tiempos de la vigencia y no se llevó a cabo la contratación. Se cumplieron las actividades más no la meta.</t>
  </si>
  <si>
    <t xml:space="preserve">Se realizaron cuatro (4) comités curriculares. Debido a la emergencia sanitaria poe el COVID-19 se optó por realizar una orientación general dirigida a los diferentes Comités Curriculares mediante el correo electrónico. Se recibieron las solicitudes y se ha solicitado una (1) cotización repectiva. Se llevaron con éxito los procesos de contratación. Se cumplieron las metas y actividades. </t>
  </si>
  <si>
    <t>Se realizaron cuatro (4) comités curriculares. Debido a la emergencia sanitaria poe el COVID-19 se optó por realizar una orientación general mediante el correo electrónico. La biblioteca llevó a cabo en los tiempos indicados todos procesos previos a la contratación, cotizaciones, estudios previos disponibilidad presupuestal, etc., sin embargo hubo retrasos considerables en la parte contractual y no se logró la suscripción a una base de datos, se cumplieron los tiempos de la vigencia y no se llevó a cabo la contratación. Se cumplieron las actividades y parcialmente la meta.</t>
  </si>
  <si>
    <t>Los talleres fueron planeados: Capacitación en bases de datos con la metodología de alfabetización informacional, capacitación en gestores bibliográficos para investigadores, semilleros y grupos de invetigación y recorrido guiado por la biblioteca. Se capacitaron 6.173 usuarios y se realizaron 249 talleres.En 2020-1 el  96.72% califican la actividad en 5 y 4 y en 2020-2 el 98.70, siendo 5 la mayor calificación. https://docs.google.com/forms/d/e/1FAIpQLSfri3yG376twHrTxq-rbUzJRrQFFdldpZ47Deu_qtJFkdqYyQ/viewform?c=0&amp;w=1</t>
  </si>
  <si>
    <t>Se publican los trabajos de grado con autorización de publicación: https://dspace.tdea.edu.co/ . Se realizaron los seguimientos indicados y se aportaron las fichas catolgraficas para la el sello editorial.</t>
  </si>
  <si>
    <t>Se aplicó la encuenta que arrojó un total de 11.306 usuario encuestados en todo el 2020, donde el 94% en 2020-1 y 87% en 2020-2 de los encuestados considera que los servicios que presta la biblioteca son adecuados. https://docs.google.com/forms/d/e/1FAIpQLSfBuA4pynp1tk3v22V5MYXA8wMlwUS2ek3zhkPSQbZF5VvmRQ/viewform?c=0&amp;w=1</t>
  </si>
  <si>
    <t>Se realizó la publicación de un blog de la bibioteca. Donde se publica temas de literatura, arte, museos, capacitaciones en bases de datos, cine, exposisciones virtuales, bibliotecas virtuales, etc. https://clubvitualtdea.webnode.es/. Se celebró virtualmente el Día del Idioma. Se publicó Biblioteca Humana, se realizó homenaje a "Quino" y sesiones de Microcuentos, lectoprofesión, ¿ver o leer?, cita a ciegas, anecdotas divertidas y el club de lectura virtual.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</si>
</sst>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3" fillId="0" borderId="0" xfId="53" applyFont="1" applyAlignment="1">
      <alignment horizontal="center" vertical="center"/>
    </xf>
    <xf numFmtId="9" fontId="4" fillId="35" borderId="10" xfId="53" applyFont="1" applyFill="1" applyBorder="1" applyAlignment="1">
      <alignment horizontal="center" vertical="center" textRotation="90" wrapText="1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center" vertical="center" textRotation="90" wrapText="1"/>
    </xf>
    <xf numFmtId="0" fontId="4" fillId="36" borderId="13" xfId="0" applyFont="1" applyFill="1" applyBorder="1" applyAlignment="1">
      <alignment horizontal="center" vertical="center" textRotation="90" wrapText="1"/>
    </xf>
    <xf numFmtId="9" fontId="5" fillId="0" borderId="10" xfId="0" applyNumberFormat="1" applyFont="1" applyFill="1" applyBorder="1" applyAlignment="1">
      <alignment horizontal="center" vertical="center"/>
    </xf>
    <xf numFmtId="9" fontId="5" fillId="36" borderId="13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9" fontId="5" fillId="37" borderId="10" xfId="0" applyNumberFormat="1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 wrapText="1"/>
    </xf>
    <xf numFmtId="9" fontId="5" fillId="34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top" wrapText="1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7" fillId="0" borderId="10" xfId="0" applyFont="1" applyFill="1" applyBorder="1" applyAlignment="1">
      <alignment horizontal="left" wrapText="1"/>
    </xf>
    <xf numFmtId="9" fontId="5" fillId="0" borderId="10" xfId="53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9" fontId="5" fillId="38" borderId="10" xfId="0" applyNumberFormat="1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9" fontId="5" fillId="37" borderId="13" xfId="0" applyNumberFormat="1" applyFont="1" applyFill="1" applyBorder="1" applyAlignment="1">
      <alignment horizontal="center" vertical="center"/>
    </xf>
    <xf numFmtId="9" fontId="5" fillId="37" borderId="14" xfId="0" applyNumberFormat="1" applyFont="1" applyFill="1" applyBorder="1" applyAlignment="1">
      <alignment horizontal="center" vertical="center"/>
    </xf>
    <xf numFmtId="9" fontId="5" fillId="33" borderId="13" xfId="0" applyNumberFormat="1" applyFont="1" applyFill="1" applyBorder="1" applyAlignment="1">
      <alignment horizontal="center" vertical="center"/>
    </xf>
    <xf numFmtId="9" fontId="5" fillId="33" borderId="14" xfId="0" applyNumberFormat="1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47" fillId="39" borderId="13" xfId="0" applyFont="1" applyFill="1" applyBorder="1" applyAlignment="1">
      <alignment horizontal="left" vertical="center" wrapText="1"/>
    </xf>
    <xf numFmtId="0" fontId="47" fillId="39" borderId="14" xfId="0" applyFont="1" applyFill="1" applyBorder="1" applyAlignment="1">
      <alignment horizontal="left" vertical="center" wrapText="1"/>
    </xf>
    <xf numFmtId="0" fontId="6" fillId="39" borderId="13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left" vertical="center" wrapText="1"/>
    </xf>
    <xf numFmtId="9" fontId="5" fillId="39" borderId="13" xfId="0" applyNumberFormat="1" applyFont="1" applyFill="1" applyBorder="1" applyAlignment="1">
      <alignment horizontal="center" vertical="center"/>
    </xf>
    <xf numFmtId="9" fontId="5" fillId="39" borderId="14" xfId="0" applyNumberFormat="1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left" vertical="center" wrapText="1"/>
    </xf>
    <xf numFmtId="0" fontId="5" fillId="39" borderId="14" xfId="0" applyFont="1" applyFill="1" applyBorder="1" applyAlignment="1">
      <alignment horizontal="left" vertical="center" wrapText="1"/>
    </xf>
    <xf numFmtId="9" fontId="5" fillId="0" borderId="13" xfId="53" applyFont="1" applyBorder="1" applyAlignment="1">
      <alignment horizontal="center" vertical="center"/>
    </xf>
    <xf numFmtId="9" fontId="5" fillId="0" borderId="14" xfId="53" applyFont="1" applyBorder="1" applyAlignment="1">
      <alignment horizontal="center" vertical="center"/>
    </xf>
    <xf numFmtId="9" fontId="5" fillId="34" borderId="13" xfId="0" applyNumberFormat="1" applyFont="1" applyFill="1" applyBorder="1" applyAlignment="1">
      <alignment horizontal="center" vertical="center"/>
    </xf>
    <xf numFmtId="9" fontId="5" fillId="34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4" fontId="6" fillId="39" borderId="13" xfId="0" applyNumberFormat="1" applyFont="1" applyFill="1" applyBorder="1" applyAlignment="1">
      <alignment horizontal="center" vertical="center"/>
    </xf>
    <xf numFmtId="164" fontId="6" fillId="39" borderId="12" xfId="0" applyNumberFormat="1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3" fontId="6" fillId="37" borderId="14" xfId="0" applyNumberFormat="1" applyFont="1" applyFill="1" applyBorder="1" applyAlignment="1">
      <alignment horizontal="center" vertical="center"/>
    </xf>
    <xf numFmtId="3" fontId="6" fillId="37" borderId="12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left" vertical="center"/>
    </xf>
    <xf numFmtId="49" fontId="6" fillId="10" borderId="13" xfId="0" applyNumberFormat="1" applyFont="1" applyFill="1" applyBorder="1" applyAlignment="1">
      <alignment horizontal="center" vertical="center" wrapText="1"/>
    </xf>
    <xf numFmtId="49" fontId="6" fillId="10" borderId="12" xfId="0" applyNumberFormat="1" applyFont="1" applyFill="1" applyBorder="1" applyAlignment="1">
      <alignment horizontal="center" vertical="center" wrapText="1"/>
    </xf>
    <xf numFmtId="49" fontId="6" fillId="10" borderId="1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6" fillId="39" borderId="10" xfId="0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5" borderId="13" xfId="0" applyFont="1" applyFill="1" applyBorder="1" applyAlignment="1">
      <alignment horizontal="center" vertical="center" textRotation="90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/>
    </xf>
    <xf numFmtId="0" fontId="4" fillId="37" borderId="13" xfId="0" applyFont="1" applyFill="1" applyBorder="1" applyAlignment="1">
      <alignment horizontal="center" vertical="center" textRotation="90" wrapText="1"/>
    </xf>
    <xf numFmtId="0" fontId="4" fillId="37" borderId="14" xfId="0" applyFont="1" applyFill="1" applyBorder="1" applyAlignment="1">
      <alignment horizontal="center" vertical="center" textRotation="90" wrapText="1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9" fontId="4" fillId="35" borderId="18" xfId="53" applyFont="1" applyFill="1" applyBorder="1" applyAlignment="1">
      <alignment horizontal="center" vertical="center" wrapText="1"/>
    </xf>
    <xf numFmtId="9" fontId="4" fillId="35" borderId="19" xfId="53" applyFont="1" applyFill="1" applyBorder="1" applyAlignment="1">
      <alignment horizontal="center" vertical="center" wrapText="1"/>
    </xf>
    <xf numFmtId="9" fontId="4" fillId="35" borderId="15" xfId="53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center" vertical="center"/>
    </xf>
    <xf numFmtId="3" fontId="6" fillId="39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69" zoomScaleNormal="69" zoomScalePageLayoutView="0" workbookViewId="0" topLeftCell="A1">
      <selection activeCell="S10" sqref="S10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1.57421875" style="15" customWidth="1"/>
    <col min="5" max="5" width="18.57421875" style="1" customWidth="1"/>
    <col min="6" max="9" width="6.00390625" style="1" customWidth="1"/>
    <col min="10" max="10" width="7.421875" style="1" customWidth="1"/>
    <col min="11" max="11" width="7.140625" style="1" customWidth="1"/>
    <col min="12" max="12" width="23.00390625" style="36" customWidth="1"/>
    <col min="13" max="13" width="8.140625" style="1" customWidth="1"/>
    <col min="14" max="14" width="20.57421875" style="1" customWidth="1"/>
    <col min="15" max="17" width="6.140625" style="12" customWidth="1"/>
    <col min="18" max="18" width="6.421875" style="12" customWidth="1"/>
    <col min="19" max="19" width="7.8515625" style="1" customWidth="1"/>
    <col min="20" max="21" width="7.00390625" style="1" customWidth="1"/>
    <col min="22" max="22" width="6.421875" style="1" customWidth="1"/>
    <col min="23" max="23" width="73.140625" style="1" customWidth="1"/>
    <col min="24" max="24" width="11.8515625" style="1" bestFit="1" customWidth="1"/>
    <col min="25" max="16384" width="11.421875" style="1" customWidth="1"/>
  </cols>
  <sheetData>
    <row r="1" spans="1:23" ht="18.75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7"/>
    </row>
    <row r="2" spans="1:23" ht="18.75">
      <c r="A2" s="107" t="s">
        <v>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7"/>
    </row>
    <row r="3" spans="1:23" ht="18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7"/>
    </row>
    <row r="4" spans="1:23" ht="18.75">
      <c r="A4" s="114" t="s">
        <v>69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5"/>
      <c r="O4" s="9"/>
      <c r="P4" s="9"/>
      <c r="Q4" s="9"/>
      <c r="R4" s="9"/>
      <c r="S4" s="5"/>
      <c r="T4" s="5"/>
      <c r="U4" s="5"/>
      <c r="V4" s="5"/>
      <c r="W4" s="5"/>
    </row>
    <row r="5" ht="15"/>
    <row r="6" spans="1:23" ht="26.25" customHeight="1">
      <c r="A6" s="111" t="s">
        <v>0</v>
      </c>
      <c r="B6" s="111" t="s">
        <v>1</v>
      </c>
      <c r="C6" s="111" t="s">
        <v>24</v>
      </c>
      <c r="D6" s="133" t="s">
        <v>17</v>
      </c>
      <c r="E6" s="111" t="s">
        <v>6</v>
      </c>
      <c r="F6" s="110" t="s">
        <v>61</v>
      </c>
      <c r="G6" s="115" t="s">
        <v>37</v>
      </c>
      <c r="H6" s="116"/>
      <c r="I6" s="116"/>
      <c r="J6" s="117"/>
      <c r="K6" s="110" t="s">
        <v>8</v>
      </c>
      <c r="L6" s="113" t="s">
        <v>13</v>
      </c>
      <c r="M6" s="110" t="s">
        <v>20</v>
      </c>
      <c r="N6" s="111" t="s">
        <v>15</v>
      </c>
      <c r="O6" s="135" t="s">
        <v>2</v>
      </c>
      <c r="P6" s="136"/>
      <c r="Q6" s="136"/>
      <c r="R6" s="137"/>
      <c r="S6" s="131" t="s">
        <v>18</v>
      </c>
      <c r="T6" s="108" t="s">
        <v>19</v>
      </c>
      <c r="U6" s="108" t="s">
        <v>3</v>
      </c>
      <c r="V6" s="110" t="s">
        <v>4</v>
      </c>
      <c r="W6" s="123" t="s">
        <v>5</v>
      </c>
    </row>
    <row r="7" spans="1:23" ht="57" customHeight="1">
      <c r="A7" s="112"/>
      <c r="B7" s="112"/>
      <c r="C7" s="111"/>
      <c r="D7" s="134"/>
      <c r="E7" s="111"/>
      <c r="F7" s="110"/>
      <c r="G7" s="27" t="s">
        <v>33</v>
      </c>
      <c r="H7" s="27" t="s">
        <v>34</v>
      </c>
      <c r="I7" s="27" t="s">
        <v>35</v>
      </c>
      <c r="J7" s="27" t="s">
        <v>36</v>
      </c>
      <c r="K7" s="110"/>
      <c r="L7" s="113"/>
      <c r="M7" s="110"/>
      <c r="N7" s="111"/>
      <c r="O7" s="10" t="s">
        <v>33</v>
      </c>
      <c r="P7" s="10" t="s">
        <v>38</v>
      </c>
      <c r="Q7" s="10" t="s">
        <v>35</v>
      </c>
      <c r="R7" s="10" t="s">
        <v>36</v>
      </c>
      <c r="S7" s="132"/>
      <c r="T7" s="109"/>
      <c r="U7" s="109"/>
      <c r="V7" s="110"/>
      <c r="W7" s="123"/>
    </row>
    <row r="8" spans="1:23" ht="63" customHeight="1">
      <c r="A8" s="98" t="s">
        <v>25</v>
      </c>
      <c r="B8" s="99" t="s">
        <v>26</v>
      </c>
      <c r="C8" s="48" t="s">
        <v>27</v>
      </c>
      <c r="D8" s="79" t="s">
        <v>62</v>
      </c>
      <c r="E8" s="87" t="s">
        <v>31</v>
      </c>
      <c r="F8" s="48">
        <v>100</v>
      </c>
      <c r="G8" s="41">
        <v>0</v>
      </c>
      <c r="H8" s="41">
        <v>0</v>
      </c>
      <c r="I8" s="41">
        <v>0</v>
      </c>
      <c r="J8" s="41">
        <v>0</v>
      </c>
      <c r="K8" s="68">
        <v>280</v>
      </c>
      <c r="L8" s="37" t="s">
        <v>50</v>
      </c>
      <c r="M8" s="2">
        <v>0.2</v>
      </c>
      <c r="N8" s="19" t="s">
        <v>16</v>
      </c>
      <c r="O8" s="14">
        <v>0.5</v>
      </c>
      <c r="P8" s="14">
        <v>0</v>
      </c>
      <c r="Q8" s="14">
        <v>0</v>
      </c>
      <c r="R8" s="14">
        <v>1</v>
      </c>
      <c r="S8" s="25">
        <v>1</v>
      </c>
      <c r="T8" s="3">
        <f>+S8*M8</f>
        <v>0.2</v>
      </c>
      <c r="U8" s="20"/>
      <c r="V8" s="21"/>
      <c r="W8" s="82" t="s">
        <v>70</v>
      </c>
    </row>
    <row r="9" spans="1:23" ht="39" customHeight="1">
      <c r="A9" s="95"/>
      <c r="B9" s="95"/>
      <c r="C9" s="95"/>
      <c r="D9" s="100"/>
      <c r="E9" s="95"/>
      <c r="F9" s="95"/>
      <c r="G9" s="42"/>
      <c r="H9" s="42"/>
      <c r="I9" s="42"/>
      <c r="J9" s="42"/>
      <c r="K9" s="138"/>
      <c r="L9" s="30" t="s">
        <v>49</v>
      </c>
      <c r="M9" s="2">
        <v>0.3</v>
      </c>
      <c r="N9" s="19" t="s">
        <v>16</v>
      </c>
      <c r="O9" s="14">
        <v>0</v>
      </c>
      <c r="P9" s="14">
        <v>0.5</v>
      </c>
      <c r="Q9" s="14">
        <v>0.8</v>
      </c>
      <c r="R9" s="14">
        <v>1</v>
      </c>
      <c r="S9" s="25">
        <v>1</v>
      </c>
      <c r="T9" s="3">
        <f>+S9*M9</f>
        <v>0.3</v>
      </c>
      <c r="U9" s="4"/>
      <c r="V9" s="4"/>
      <c r="W9" s="83"/>
    </row>
    <row r="10" spans="1:23" ht="87.75" customHeight="1">
      <c r="A10" s="96"/>
      <c r="B10" s="96"/>
      <c r="C10" s="96"/>
      <c r="D10" s="101"/>
      <c r="E10" s="96"/>
      <c r="F10" s="96"/>
      <c r="G10" s="43"/>
      <c r="H10" s="43"/>
      <c r="I10" s="43"/>
      <c r="J10" s="43"/>
      <c r="K10" s="139"/>
      <c r="L10" s="30" t="s">
        <v>53</v>
      </c>
      <c r="M10" s="2">
        <v>0.5</v>
      </c>
      <c r="N10" s="13" t="s">
        <v>16</v>
      </c>
      <c r="O10" s="14">
        <v>0</v>
      </c>
      <c r="P10" s="14">
        <v>0.25</v>
      </c>
      <c r="Q10" s="14">
        <v>0.8</v>
      </c>
      <c r="R10" s="14">
        <v>1</v>
      </c>
      <c r="S10" s="25">
        <v>0.9</v>
      </c>
      <c r="T10" s="3">
        <f>+S10*M10</f>
        <v>0.45</v>
      </c>
      <c r="U10" s="4"/>
      <c r="V10" s="4"/>
      <c r="W10" s="84"/>
    </row>
    <row r="11" spans="1:23" ht="34.5" customHeight="1">
      <c r="A11" s="76" t="s">
        <v>14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97"/>
      <c r="M11" s="4">
        <f>SUM(M8:M10)</f>
        <v>1</v>
      </c>
      <c r="N11" s="7"/>
      <c r="O11" s="11"/>
      <c r="P11" s="11"/>
      <c r="Q11" s="11"/>
      <c r="R11" s="11"/>
      <c r="S11" s="4"/>
      <c r="T11" s="40">
        <f>SUM(T8:T10)</f>
        <v>0.95</v>
      </c>
      <c r="U11" s="4">
        <v>0.17</v>
      </c>
      <c r="V11" s="4">
        <f>+U11*T11</f>
        <v>0.1615</v>
      </c>
      <c r="W11" s="8"/>
    </row>
    <row r="12" spans="1:23" ht="51.75" customHeight="1">
      <c r="A12" s="98" t="s">
        <v>25</v>
      </c>
      <c r="B12" s="99" t="s">
        <v>26</v>
      </c>
      <c r="C12" s="48" t="s">
        <v>28</v>
      </c>
      <c r="D12" s="79" t="s">
        <v>63</v>
      </c>
      <c r="E12" s="87" t="s">
        <v>10</v>
      </c>
      <c r="F12" s="48">
        <v>150</v>
      </c>
      <c r="G12" s="41">
        <v>0</v>
      </c>
      <c r="H12" s="41">
        <v>0</v>
      </c>
      <c r="I12" s="41">
        <v>306</v>
      </c>
      <c r="J12" s="73">
        <v>103000</v>
      </c>
      <c r="K12" s="68">
        <v>160</v>
      </c>
      <c r="L12" s="30" t="s">
        <v>54</v>
      </c>
      <c r="M12" s="2">
        <v>0.2</v>
      </c>
      <c r="N12" s="13" t="s">
        <v>16</v>
      </c>
      <c r="O12" s="14">
        <v>0.5</v>
      </c>
      <c r="P12" s="14">
        <v>0</v>
      </c>
      <c r="Q12" s="14">
        <v>0</v>
      </c>
      <c r="R12" s="14">
        <v>1</v>
      </c>
      <c r="S12" s="25">
        <v>1</v>
      </c>
      <c r="T12" s="3">
        <f>+S12*M12</f>
        <v>0.2</v>
      </c>
      <c r="U12" s="61"/>
      <c r="V12" s="61"/>
      <c r="W12" s="82" t="s">
        <v>71</v>
      </c>
    </row>
    <row r="13" spans="1:23" ht="38.25" customHeight="1">
      <c r="A13" s="103"/>
      <c r="B13" s="102"/>
      <c r="C13" s="49"/>
      <c r="D13" s="80"/>
      <c r="E13" s="105"/>
      <c r="F13" s="49"/>
      <c r="G13" s="42"/>
      <c r="H13" s="42"/>
      <c r="I13" s="42"/>
      <c r="J13" s="42"/>
      <c r="K13" s="69"/>
      <c r="L13" s="30" t="s">
        <v>49</v>
      </c>
      <c r="M13" s="2">
        <v>0.3</v>
      </c>
      <c r="N13" s="13" t="s">
        <v>16</v>
      </c>
      <c r="O13" s="14">
        <v>0</v>
      </c>
      <c r="P13" s="14">
        <v>0.5</v>
      </c>
      <c r="Q13" s="14">
        <v>0.8</v>
      </c>
      <c r="R13" s="14">
        <v>1</v>
      </c>
      <c r="S13" s="25">
        <v>1</v>
      </c>
      <c r="T13" s="3">
        <f>+S13*M13</f>
        <v>0.3</v>
      </c>
      <c r="U13" s="62"/>
      <c r="V13" s="62"/>
      <c r="W13" s="83"/>
    </row>
    <row r="14" spans="1:23" ht="39" customHeight="1">
      <c r="A14" s="103"/>
      <c r="B14" s="102"/>
      <c r="C14" s="49"/>
      <c r="D14" s="81"/>
      <c r="E14" s="105"/>
      <c r="F14" s="49"/>
      <c r="G14" s="43"/>
      <c r="H14" s="43"/>
      <c r="I14" s="43"/>
      <c r="J14" s="43"/>
      <c r="K14" s="69"/>
      <c r="L14" s="30" t="s">
        <v>55</v>
      </c>
      <c r="M14" s="2">
        <v>0.5</v>
      </c>
      <c r="N14" s="13" t="s">
        <v>16</v>
      </c>
      <c r="O14" s="14">
        <v>0</v>
      </c>
      <c r="P14" s="14">
        <v>0.25</v>
      </c>
      <c r="Q14" s="14">
        <v>0.8</v>
      </c>
      <c r="R14" s="14">
        <v>1</v>
      </c>
      <c r="S14" s="25">
        <v>0.95</v>
      </c>
      <c r="T14" s="3">
        <f>+S14*M14</f>
        <v>0.475</v>
      </c>
      <c r="U14" s="62"/>
      <c r="V14" s="62"/>
      <c r="W14" s="84"/>
    </row>
    <row r="15" spans="1:23" ht="44.25" customHeight="1">
      <c r="A15" s="76" t="s">
        <v>14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97"/>
      <c r="M15" s="4">
        <f>SUM(M12:M14)</f>
        <v>1</v>
      </c>
      <c r="N15" s="7"/>
      <c r="O15" s="11"/>
      <c r="P15" s="11"/>
      <c r="Q15" s="11"/>
      <c r="R15" s="11"/>
      <c r="S15" s="4"/>
      <c r="T15" s="40">
        <f>SUM(T12:T14)</f>
        <v>0.975</v>
      </c>
      <c r="U15" s="4">
        <v>0.17</v>
      </c>
      <c r="V15" s="4">
        <f>+U15*T15</f>
        <v>0.16575</v>
      </c>
      <c r="W15" s="8"/>
    </row>
    <row r="16" spans="1:23" ht="67.5" customHeight="1">
      <c r="A16" s="106" t="s">
        <v>25</v>
      </c>
      <c r="B16" s="89" t="s">
        <v>26</v>
      </c>
      <c r="C16" s="91" t="s">
        <v>11</v>
      </c>
      <c r="D16" s="92" t="s">
        <v>64</v>
      </c>
      <c r="E16" s="94" t="s">
        <v>12</v>
      </c>
      <c r="F16" s="91">
        <v>65</v>
      </c>
      <c r="G16" s="41">
        <v>0</v>
      </c>
      <c r="H16" s="41">
        <v>0</v>
      </c>
      <c r="I16" s="41">
        <v>52</v>
      </c>
      <c r="J16" s="41">
        <v>64</v>
      </c>
      <c r="K16" s="104">
        <v>850</v>
      </c>
      <c r="L16" s="31" t="s">
        <v>51</v>
      </c>
      <c r="M16" s="22">
        <v>0.2</v>
      </c>
      <c r="N16" s="19" t="s">
        <v>16</v>
      </c>
      <c r="O16" s="14">
        <v>0.5</v>
      </c>
      <c r="P16" s="14">
        <v>0</v>
      </c>
      <c r="Q16" s="14">
        <v>0</v>
      </c>
      <c r="R16" s="14">
        <v>1</v>
      </c>
      <c r="S16" s="25">
        <v>1</v>
      </c>
      <c r="T16" s="3">
        <f>+S16*M16</f>
        <v>0.2</v>
      </c>
      <c r="U16" s="23"/>
      <c r="V16" s="23"/>
      <c r="W16" s="82" t="s">
        <v>72</v>
      </c>
    </row>
    <row r="17" spans="1:23" ht="42.75" customHeight="1">
      <c r="A17" s="90"/>
      <c r="B17" s="90"/>
      <c r="C17" s="90"/>
      <c r="D17" s="93"/>
      <c r="E17" s="90"/>
      <c r="F17" s="90"/>
      <c r="G17" s="42"/>
      <c r="H17" s="42"/>
      <c r="I17" s="42"/>
      <c r="J17" s="42"/>
      <c r="K17" s="90"/>
      <c r="L17" s="32" t="s">
        <v>49</v>
      </c>
      <c r="M17" s="2">
        <v>0.3</v>
      </c>
      <c r="N17" s="19" t="s">
        <v>16</v>
      </c>
      <c r="O17" s="14">
        <v>0</v>
      </c>
      <c r="P17" s="14">
        <v>0.5</v>
      </c>
      <c r="Q17" s="14">
        <v>0.8</v>
      </c>
      <c r="R17" s="14">
        <v>1</v>
      </c>
      <c r="S17" s="25">
        <v>1</v>
      </c>
      <c r="T17" s="3">
        <f>+S17*M17</f>
        <v>0.3</v>
      </c>
      <c r="U17" s="61"/>
      <c r="V17" s="61"/>
      <c r="W17" s="83"/>
    </row>
    <row r="18" spans="1:23" ht="52.5" customHeight="1">
      <c r="A18" s="90"/>
      <c r="B18" s="90"/>
      <c r="C18" s="90"/>
      <c r="D18" s="93"/>
      <c r="E18" s="90"/>
      <c r="F18" s="90"/>
      <c r="G18" s="43"/>
      <c r="H18" s="43"/>
      <c r="I18" s="43"/>
      <c r="J18" s="43"/>
      <c r="K18" s="90"/>
      <c r="L18" s="33" t="s">
        <v>52</v>
      </c>
      <c r="M18" s="2">
        <v>0.5</v>
      </c>
      <c r="N18" s="13" t="s">
        <v>16</v>
      </c>
      <c r="O18" s="14">
        <v>0</v>
      </c>
      <c r="P18" s="14">
        <v>0.25</v>
      </c>
      <c r="Q18" s="14">
        <v>0.8</v>
      </c>
      <c r="R18" s="14">
        <v>1</v>
      </c>
      <c r="S18" s="25">
        <v>1</v>
      </c>
      <c r="T18" s="3">
        <f>+S18*M18</f>
        <v>0.5</v>
      </c>
      <c r="U18" s="62"/>
      <c r="V18" s="62"/>
      <c r="W18" s="84"/>
    </row>
    <row r="19" spans="1:23" ht="42.75" customHeight="1">
      <c r="A19" s="76" t="s">
        <v>14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97"/>
      <c r="M19" s="4">
        <f>SUM(M16:M18)</f>
        <v>1</v>
      </c>
      <c r="N19" s="7"/>
      <c r="O19" s="11"/>
      <c r="P19" s="11"/>
      <c r="Q19" s="11"/>
      <c r="R19" s="11"/>
      <c r="S19" s="4"/>
      <c r="T19" s="40">
        <f>SUM(T16:T18)</f>
        <v>1</v>
      </c>
      <c r="U19" s="4">
        <v>0.16</v>
      </c>
      <c r="V19" s="4">
        <f>+U19*T19</f>
        <v>0.16</v>
      </c>
      <c r="W19" s="8"/>
    </row>
    <row r="20" spans="1:23" ht="26.25" customHeight="1">
      <c r="A20" s="98" t="s">
        <v>25</v>
      </c>
      <c r="B20" s="99" t="s">
        <v>26</v>
      </c>
      <c r="C20" s="48" t="s">
        <v>21</v>
      </c>
      <c r="D20" s="79" t="s">
        <v>65</v>
      </c>
      <c r="E20" s="48" t="s">
        <v>44</v>
      </c>
      <c r="F20" s="48">
        <v>65</v>
      </c>
      <c r="G20" s="41">
        <v>76</v>
      </c>
      <c r="H20" s="41">
        <v>82</v>
      </c>
      <c r="I20" s="41">
        <v>127</v>
      </c>
      <c r="J20" s="41">
        <v>249</v>
      </c>
      <c r="K20" s="68">
        <v>20</v>
      </c>
      <c r="L20" s="34" t="s">
        <v>43</v>
      </c>
      <c r="M20" s="2">
        <v>0.1</v>
      </c>
      <c r="N20" s="13" t="s">
        <v>16</v>
      </c>
      <c r="O20" s="14">
        <v>0.5</v>
      </c>
      <c r="P20" s="14">
        <v>0</v>
      </c>
      <c r="Q20" s="14">
        <v>0</v>
      </c>
      <c r="R20" s="14">
        <v>1</v>
      </c>
      <c r="S20" s="25">
        <v>1</v>
      </c>
      <c r="T20" s="3">
        <f>+S20*M20</f>
        <v>0.1</v>
      </c>
      <c r="U20" s="61"/>
      <c r="V20" s="61"/>
      <c r="W20" s="63" t="s">
        <v>73</v>
      </c>
    </row>
    <row r="21" spans="1:23" ht="26.25" customHeight="1">
      <c r="A21" s="103"/>
      <c r="B21" s="102"/>
      <c r="C21" s="49"/>
      <c r="D21" s="80"/>
      <c r="E21" s="49"/>
      <c r="F21" s="49"/>
      <c r="G21" s="42"/>
      <c r="H21" s="42"/>
      <c r="I21" s="42"/>
      <c r="J21" s="42"/>
      <c r="K21" s="69"/>
      <c r="L21" s="34" t="s">
        <v>56</v>
      </c>
      <c r="M21" s="2">
        <v>0.5</v>
      </c>
      <c r="N21" s="13" t="s">
        <v>16</v>
      </c>
      <c r="O21" s="14">
        <v>0.4</v>
      </c>
      <c r="P21" s="14">
        <v>0.6</v>
      </c>
      <c r="Q21" s="14">
        <v>0.8</v>
      </c>
      <c r="R21" s="14">
        <v>1</v>
      </c>
      <c r="S21" s="25">
        <v>1</v>
      </c>
      <c r="T21" s="3">
        <f>+S21*M21</f>
        <v>0.5</v>
      </c>
      <c r="U21" s="62"/>
      <c r="V21" s="62"/>
      <c r="W21" s="64"/>
    </row>
    <row r="22" spans="1:23" ht="91.5" customHeight="1">
      <c r="A22" s="96"/>
      <c r="B22" s="96"/>
      <c r="C22" s="49"/>
      <c r="D22" s="81"/>
      <c r="E22" s="49"/>
      <c r="F22" s="49"/>
      <c r="G22" s="43"/>
      <c r="H22" s="43"/>
      <c r="I22" s="43"/>
      <c r="J22" s="43"/>
      <c r="K22" s="69"/>
      <c r="L22" s="30" t="s">
        <v>57</v>
      </c>
      <c r="M22" s="2">
        <v>0.4</v>
      </c>
      <c r="N22" s="13" t="s">
        <v>16</v>
      </c>
      <c r="O22" s="14">
        <v>0.25</v>
      </c>
      <c r="P22" s="14">
        <v>0.5</v>
      </c>
      <c r="Q22" s="14">
        <v>0.8</v>
      </c>
      <c r="R22" s="14">
        <v>1</v>
      </c>
      <c r="S22" s="25">
        <v>1</v>
      </c>
      <c r="T22" s="3">
        <f>+S22*M22</f>
        <v>0.4</v>
      </c>
      <c r="U22" s="62"/>
      <c r="V22" s="62"/>
      <c r="W22" s="65"/>
    </row>
    <row r="23" spans="1:23" ht="42.75" customHeight="1">
      <c r="A23" s="76" t="s">
        <v>14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130"/>
      <c r="M23" s="4">
        <f>SUM(M20:M22)</f>
        <v>1</v>
      </c>
      <c r="N23" s="7"/>
      <c r="O23" s="11"/>
      <c r="P23" s="11"/>
      <c r="Q23" s="11"/>
      <c r="R23" s="11"/>
      <c r="S23" s="4"/>
      <c r="T23" s="40">
        <f>SUM(T20:T22)</f>
        <v>1</v>
      </c>
      <c r="U23" s="4">
        <v>0.2</v>
      </c>
      <c r="V23" s="4">
        <f>+U23*T23</f>
        <v>0.2</v>
      </c>
      <c r="W23" s="8"/>
    </row>
    <row r="24" spans="1:23" ht="51" customHeight="1">
      <c r="A24" s="98" t="s">
        <v>25</v>
      </c>
      <c r="B24" s="99" t="s">
        <v>26</v>
      </c>
      <c r="C24" s="48" t="s">
        <v>45</v>
      </c>
      <c r="D24" s="79" t="s">
        <v>66</v>
      </c>
      <c r="E24" s="48" t="s">
        <v>46</v>
      </c>
      <c r="F24" s="48">
        <v>50</v>
      </c>
      <c r="G24" s="41">
        <v>70</v>
      </c>
      <c r="H24" s="41">
        <v>122</v>
      </c>
      <c r="I24" s="41">
        <v>244</v>
      </c>
      <c r="J24" s="41">
        <v>314</v>
      </c>
      <c r="K24" s="74">
        <v>20</v>
      </c>
      <c r="L24" s="51" t="s">
        <v>47</v>
      </c>
      <c r="M24" s="55">
        <v>0.8</v>
      </c>
      <c r="N24" s="57" t="s">
        <v>48</v>
      </c>
      <c r="O24" s="59">
        <v>0.25</v>
      </c>
      <c r="P24" s="59">
        <v>0.5</v>
      </c>
      <c r="Q24" s="59">
        <v>0.75</v>
      </c>
      <c r="R24" s="59">
        <v>1</v>
      </c>
      <c r="S24" s="44">
        <v>1</v>
      </c>
      <c r="T24" s="46">
        <f>+S24*M24</f>
        <v>0.8</v>
      </c>
      <c r="U24" s="61"/>
      <c r="V24" s="61"/>
      <c r="W24" s="63" t="s">
        <v>74</v>
      </c>
    </row>
    <row r="25" spans="1:23" ht="9" customHeight="1" hidden="1">
      <c r="A25" s="103"/>
      <c r="B25" s="102"/>
      <c r="C25" s="49"/>
      <c r="D25" s="80"/>
      <c r="E25" s="49"/>
      <c r="F25" s="49"/>
      <c r="G25" s="42"/>
      <c r="H25" s="42"/>
      <c r="I25" s="42"/>
      <c r="J25" s="42"/>
      <c r="K25" s="75"/>
      <c r="L25" s="52"/>
      <c r="M25" s="56"/>
      <c r="N25" s="58"/>
      <c r="O25" s="60"/>
      <c r="P25" s="60"/>
      <c r="Q25" s="60"/>
      <c r="R25" s="60"/>
      <c r="S25" s="45"/>
      <c r="T25" s="47"/>
      <c r="U25" s="62"/>
      <c r="V25" s="62"/>
      <c r="W25" s="64"/>
    </row>
    <row r="26" spans="1:23" ht="66.75" customHeight="1">
      <c r="A26" s="103"/>
      <c r="B26" s="102"/>
      <c r="C26" s="49"/>
      <c r="D26" s="80"/>
      <c r="E26" s="49"/>
      <c r="F26" s="49"/>
      <c r="G26" s="42"/>
      <c r="H26" s="42"/>
      <c r="I26" s="42"/>
      <c r="J26" s="42"/>
      <c r="K26" s="75"/>
      <c r="L26" s="53" t="s">
        <v>59</v>
      </c>
      <c r="M26" s="55">
        <v>0.2</v>
      </c>
      <c r="N26" s="57" t="s">
        <v>48</v>
      </c>
      <c r="O26" s="59">
        <v>0.25</v>
      </c>
      <c r="P26" s="59">
        <v>0.5</v>
      </c>
      <c r="Q26" s="59">
        <v>0.75</v>
      </c>
      <c r="R26" s="59">
        <v>1</v>
      </c>
      <c r="S26" s="44">
        <v>1</v>
      </c>
      <c r="T26" s="46">
        <f>+S26*M26</f>
        <v>0.2</v>
      </c>
      <c r="U26" s="62"/>
      <c r="V26" s="62"/>
      <c r="W26" s="64"/>
    </row>
    <row r="27" spans="1:23" ht="3" customHeight="1">
      <c r="A27" s="103"/>
      <c r="B27" s="102"/>
      <c r="C27" s="49"/>
      <c r="D27" s="81"/>
      <c r="E27" s="50"/>
      <c r="F27" s="50"/>
      <c r="G27" s="43"/>
      <c r="H27" s="26"/>
      <c r="I27" s="26"/>
      <c r="J27" s="43"/>
      <c r="K27" s="75"/>
      <c r="L27" s="54"/>
      <c r="M27" s="56"/>
      <c r="N27" s="58"/>
      <c r="O27" s="60"/>
      <c r="P27" s="60"/>
      <c r="Q27" s="60"/>
      <c r="R27" s="60"/>
      <c r="S27" s="45"/>
      <c r="T27" s="47"/>
      <c r="U27" s="62"/>
      <c r="V27" s="62"/>
      <c r="W27" s="65"/>
    </row>
    <row r="28" spans="1:23" ht="42.75" customHeight="1">
      <c r="A28" s="76" t="s">
        <v>14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8"/>
      <c r="M28" s="4">
        <f>SUM(M24:M27)</f>
        <v>1</v>
      </c>
      <c r="N28" s="7"/>
      <c r="O28" s="11"/>
      <c r="P28" s="11"/>
      <c r="Q28" s="11"/>
      <c r="R28" s="11"/>
      <c r="S28" s="4"/>
      <c r="T28" s="40">
        <f>SUM(T24:T27)</f>
        <v>1</v>
      </c>
      <c r="U28" s="4">
        <v>0.12</v>
      </c>
      <c r="V28" s="4">
        <f>+U28*T28</f>
        <v>0.12</v>
      </c>
      <c r="W28" s="8"/>
    </row>
    <row r="29" spans="1:23" ht="42.75" customHeight="1">
      <c r="A29" s="127" t="s">
        <v>25</v>
      </c>
      <c r="B29" s="87" t="s">
        <v>26</v>
      </c>
      <c r="C29" s="87" t="s">
        <v>29</v>
      </c>
      <c r="D29" s="79" t="s">
        <v>67</v>
      </c>
      <c r="E29" s="87" t="s">
        <v>22</v>
      </c>
      <c r="F29" s="85">
        <v>2</v>
      </c>
      <c r="G29" s="70">
        <v>0</v>
      </c>
      <c r="H29" s="70">
        <v>1</v>
      </c>
      <c r="I29" s="70">
        <v>0</v>
      </c>
      <c r="J29" s="70">
        <v>1</v>
      </c>
      <c r="K29" s="121">
        <v>1.5</v>
      </c>
      <c r="L29" s="29" t="s">
        <v>42</v>
      </c>
      <c r="M29" s="22">
        <v>0.6</v>
      </c>
      <c r="N29" s="19" t="s">
        <v>16</v>
      </c>
      <c r="O29" s="38">
        <v>0.25</v>
      </c>
      <c r="P29" s="38">
        <v>0.5</v>
      </c>
      <c r="Q29" s="38">
        <v>0.75</v>
      </c>
      <c r="R29" s="38">
        <v>1</v>
      </c>
      <c r="S29" s="25">
        <v>1</v>
      </c>
      <c r="T29" s="3">
        <f>+S29*M29</f>
        <v>0.6</v>
      </c>
      <c r="U29" s="61"/>
      <c r="V29" s="61"/>
      <c r="W29" s="63" t="s">
        <v>75</v>
      </c>
    </row>
    <row r="30" spans="1:23" ht="42" customHeight="1">
      <c r="A30" s="128"/>
      <c r="B30" s="88"/>
      <c r="C30" s="88"/>
      <c r="D30" s="81"/>
      <c r="E30" s="88"/>
      <c r="F30" s="86"/>
      <c r="G30" s="71"/>
      <c r="H30" s="71"/>
      <c r="I30" s="71"/>
      <c r="J30" s="71"/>
      <c r="K30" s="122"/>
      <c r="L30" s="29" t="s">
        <v>41</v>
      </c>
      <c r="M30" s="22">
        <v>0.4</v>
      </c>
      <c r="N30" s="19" t="s">
        <v>16</v>
      </c>
      <c r="O30" s="38">
        <v>0.15</v>
      </c>
      <c r="P30" s="38">
        <v>0.5</v>
      </c>
      <c r="Q30" s="38">
        <v>0.65</v>
      </c>
      <c r="R30" s="38">
        <v>1</v>
      </c>
      <c r="S30" s="25">
        <v>1</v>
      </c>
      <c r="T30" s="3">
        <f>+S30*M30</f>
        <v>0.4</v>
      </c>
      <c r="U30" s="62"/>
      <c r="V30" s="62"/>
      <c r="W30" s="65"/>
    </row>
    <row r="31" spans="1:23" ht="37.5" customHeight="1">
      <c r="A31" s="76" t="s">
        <v>14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97"/>
      <c r="M31" s="4">
        <f>SUM(M29:M30)</f>
        <v>1</v>
      </c>
      <c r="N31" s="7"/>
      <c r="O31" s="11"/>
      <c r="P31" s="11"/>
      <c r="Q31" s="11"/>
      <c r="R31" s="11"/>
      <c r="S31" s="4"/>
      <c r="T31" s="40">
        <f>SUM(T29:T30)</f>
        <v>1</v>
      </c>
      <c r="U31" s="4">
        <v>0.11</v>
      </c>
      <c r="V31" s="4">
        <f>+U31*T31</f>
        <v>0.11</v>
      </c>
      <c r="W31" s="8"/>
    </row>
    <row r="32" spans="1:23" ht="37.5" customHeight="1">
      <c r="A32" s="98" t="s">
        <v>25</v>
      </c>
      <c r="B32" s="99" t="s">
        <v>26</v>
      </c>
      <c r="C32" s="48" t="s">
        <v>30</v>
      </c>
      <c r="D32" s="79" t="s">
        <v>68</v>
      </c>
      <c r="E32" s="48" t="s">
        <v>32</v>
      </c>
      <c r="F32" s="140">
        <v>3</v>
      </c>
      <c r="G32" s="70">
        <v>1</v>
      </c>
      <c r="H32" s="70">
        <v>1</v>
      </c>
      <c r="I32" s="70">
        <v>1</v>
      </c>
      <c r="J32" s="70">
        <v>1</v>
      </c>
      <c r="K32" s="66">
        <v>5</v>
      </c>
      <c r="L32" s="30" t="s">
        <v>40</v>
      </c>
      <c r="M32" s="2">
        <v>0.5</v>
      </c>
      <c r="N32" s="13" t="s">
        <v>16</v>
      </c>
      <c r="O32" s="14">
        <v>0.6</v>
      </c>
      <c r="P32" s="14">
        <v>0.8</v>
      </c>
      <c r="Q32" s="14">
        <v>0.9</v>
      </c>
      <c r="R32" s="14">
        <v>1</v>
      </c>
      <c r="S32" s="25">
        <v>1</v>
      </c>
      <c r="T32" s="3">
        <f>+S32*M32</f>
        <v>0.5</v>
      </c>
      <c r="U32" s="61"/>
      <c r="V32" s="61"/>
      <c r="W32" s="63" t="s">
        <v>76</v>
      </c>
    </row>
    <row r="33" spans="1:23" ht="44.25" customHeight="1">
      <c r="A33" s="103"/>
      <c r="B33" s="102"/>
      <c r="C33" s="49"/>
      <c r="D33" s="80"/>
      <c r="E33" s="49"/>
      <c r="F33" s="141"/>
      <c r="G33" s="72"/>
      <c r="H33" s="72"/>
      <c r="I33" s="72"/>
      <c r="J33" s="72"/>
      <c r="K33" s="67"/>
      <c r="L33" s="30" t="s">
        <v>39</v>
      </c>
      <c r="M33" s="2">
        <v>0.4</v>
      </c>
      <c r="N33" s="13" t="s">
        <v>16</v>
      </c>
      <c r="O33" s="14">
        <v>0.25</v>
      </c>
      <c r="P33" s="14">
        <v>0.5</v>
      </c>
      <c r="Q33" s="14">
        <v>0.75</v>
      </c>
      <c r="R33" s="14">
        <v>1</v>
      </c>
      <c r="S33" s="25">
        <v>1</v>
      </c>
      <c r="T33" s="3">
        <f>+S33*M33</f>
        <v>0.4</v>
      </c>
      <c r="U33" s="62"/>
      <c r="V33" s="62"/>
      <c r="W33" s="64"/>
    </row>
    <row r="34" spans="1:23" ht="45.75" customHeight="1">
      <c r="A34" s="103"/>
      <c r="B34" s="129"/>
      <c r="C34" s="49"/>
      <c r="D34" s="81"/>
      <c r="E34" s="50"/>
      <c r="F34" s="141"/>
      <c r="G34" s="71"/>
      <c r="H34" s="71"/>
      <c r="I34" s="71"/>
      <c r="J34" s="71"/>
      <c r="K34" s="67"/>
      <c r="L34" s="39" t="s">
        <v>58</v>
      </c>
      <c r="M34" s="2">
        <v>0.1</v>
      </c>
      <c r="N34" s="13" t="s">
        <v>16</v>
      </c>
      <c r="O34" s="14">
        <v>0.2</v>
      </c>
      <c r="P34" s="14">
        <v>0.5</v>
      </c>
      <c r="Q34" s="14">
        <v>0.8</v>
      </c>
      <c r="R34" s="14">
        <v>1</v>
      </c>
      <c r="S34" s="25">
        <v>1</v>
      </c>
      <c r="T34" s="3">
        <f>+S34*M34</f>
        <v>0.1</v>
      </c>
      <c r="U34" s="62"/>
      <c r="V34" s="62"/>
      <c r="W34" s="65"/>
    </row>
    <row r="35" spans="1:23" ht="33" customHeight="1">
      <c r="A35" s="118" t="s">
        <v>14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20"/>
      <c r="M35" s="4">
        <f>SUM(M32:M34)</f>
        <v>1</v>
      </c>
      <c r="N35" s="7"/>
      <c r="O35" s="11"/>
      <c r="P35" s="11"/>
      <c r="Q35" s="11"/>
      <c r="R35" s="11"/>
      <c r="S35" s="4"/>
      <c r="T35" s="40">
        <f>SUM(T32:T34)</f>
        <v>1</v>
      </c>
      <c r="U35" s="4">
        <v>0.07</v>
      </c>
      <c r="V35" s="4">
        <f>+U35*T35</f>
        <v>0.07</v>
      </c>
      <c r="W35" s="8"/>
    </row>
    <row r="36" spans="1:23" ht="34.5" customHeight="1">
      <c r="A36" s="124" t="s">
        <v>9</v>
      </c>
      <c r="B36" s="124"/>
      <c r="C36" s="124"/>
      <c r="D36" s="124"/>
      <c r="E36" s="124"/>
      <c r="F36" s="24"/>
      <c r="G36" s="24"/>
      <c r="H36" s="24"/>
      <c r="I36" s="24"/>
      <c r="J36" s="24"/>
      <c r="K36" s="6">
        <f>SUM(K8+K12+K16+K20+K24+K29+K32)</f>
        <v>1336.5</v>
      </c>
      <c r="L36" s="35"/>
      <c r="M36" s="6"/>
      <c r="N36" s="6"/>
      <c r="O36" s="125"/>
      <c r="P36" s="125"/>
      <c r="Q36" s="125"/>
      <c r="R36" s="126"/>
      <c r="S36" s="126"/>
      <c r="T36" s="126"/>
      <c r="U36" s="4">
        <f>+U11+U15+U19+U23+U28+U31+U35</f>
        <v>1</v>
      </c>
      <c r="V36" s="28">
        <f>+V11+V15+V19+V23+V28+V31+V35</f>
        <v>0.9872500000000002</v>
      </c>
      <c r="W36" s="18"/>
    </row>
    <row r="39" spans="1:2" ht="15">
      <c r="A39" s="16"/>
      <c r="B39" s="16"/>
    </row>
    <row r="40" ht="15">
      <c r="A40" s="1" t="s">
        <v>23</v>
      </c>
    </row>
  </sheetData>
  <sheetProtection/>
  <mergeCells count="144">
    <mergeCell ref="H29:H30"/>
    <mergeCell ref="I29:I30"/>
    <mergeCell ref="H32:H34"/>
    <mergeCell ref="I32:I34"/>
    <mergeCell ref="A19:L19"/>
    <mergeCell ref="C32:C34"/>
    <mergeCell ref="A24:A27"/>
    <mergeCell ref="B24:B27"/>
    <mergeCell ref="C24:C27"/>
    <mergeCell ref="D24:D27"/>
    <mergeCell ref="F32:F34"/>
    <mergeCell ref="A35:L35"/>
    <mergeCell ref="A31:L31"/>
    <mergeCell ref="K29:K30"/>
    <mergeCell ref="A20:A22"/>
    <mergeCell ref="B20:B22"/>
    <mergeCell ref="E32:E34"/>
    <mergeCell ref="W6:W7"/>
    <mergeCell ref="A36:E36"/>
    <mergeCell ref="O36:T36"/>
    <mergeCell ref="U20:U22"/>
    <mergeCell ref="C29:C30"/>
    <mergeCell ref="B29:B30"/>
    <mergeCell ref="A29:A30"/>
    <mergeCell ref="B32:B34"/>
    <mergeCell ref="A32:A34"/>
    <mergeCell ref="D32:D34"/>
    <mergeCell ref="A15:L15"/>
    <mergeCell ref="A23:L23"/>
    <mergeCell ref="S6:S7"/>
    <mergeCell ref="D6:D7"/>
    <mergeCell ref="A6:A7"/>
    <mergeCell ref="O6:R6"/>
    <mergeCell ref="K8:K10"/>
    <mergeCell ref="G8:G10"/>
    <mergeCell ref="A1:V1"/>
    <mergeCell ref="A2:V2"/>
    <mergeCell ref="T6:T7"/>
    <mergeCell ref="A3:V3"/>
    <mergeCell ref="V6:V7"/>
    <mergeCell ref="F6:F7"/>
    <mergeCell ref="E6:E7"/>
    <mergeCell ref="C6:C7"/>
    <mergeCell ref="B6:B7"/>
    <mergeCell ref="K6:K7"/>
    <mergeCell ref="N6:N7"/>
    <mergeCell ref="L6:L7"/>
    <mergeCell ref="A4:M4"/>
    <mergeCell ref="M6:M7"/>
    <mergeCell ref="U6:U7"/>
    <mergeCell ref="G6:J6"/>
    <mergeCell ref="B16:B18"/>
    <mergeCell ref="C16:C18"/>
    <mergeCell ref="D16:D18"/>
    <mergeCell ref="E16:E18"/>
    <mergeCell ref="F8:F10"/>
    <mergeCell ref="D12:D14"/>
    <mergeCell ref="A11:L11"/>
    <mergeCell ref="A8:A10"/>
    <mergeCell ref="B8:B10"/>
    <mergeCell ref="C8:C10"/>
    <mergeCell ref="D8:D10"/>
    <mergeCell ref="E8:E10"/>
    <mergeCell ref="B12:B14"/>
    <mergeCell ref="A12:A14"/>
    <mergeCell ref="F12:F14"/>
    <mergeCell ref="K16:K18"/>
    <mergeCell ref="F16:F18"/>
    <mergeCell ref="E12:E14"/>
    <mergeCell ref="C12:C14"/>
    <mergeCell ref="H16:H18"/>
    <mergeCell ref="I16:I18"/>
    <mergeCell ref="A16:A18"/>
    <mergeCell ref="H12:H14"/>
    <mergeCell ref="H8:H10"/>
    <mergeCell ref="W8:W10"/>
    <mergeCell ref="W12:W14"/>
    <mergeCell ref="W16:W18"/>
    <mergeCell ref="W20:W22"/>
    <mergeCell ref="W24:W27"/>
    <mergeCell ref="F29:F30"/>
    <mergeCell ref="E29:E30"/>
    <mergeCell ref="D29:D30"/>
    <mergeCell ref="U12:U14"/>
    <mergeCell ref="V12:V14"/>
    <mergeCell ref="V17:V18"/>
    <mergeCell ref="U24:U27"/>
    <mergeCell ref="V24:V27"/>
    <mergeCell ref="V20:V22"/>
    <mergeCell ref="V29:V30"/>
    <mergeCell ref="U29:U30"/>
    <mergeCell ref="U17:U18"/>
    <mergeCell ref="W29:W30"/>
    <mergeCell ref="S24:S25"/>
    <mergeCell ref="T24:T25"/>
    <mergeCell ref="O26:O27"/>
    <mergeCell ref="P26:P27"/>
    <mergeCell ref="Q26:Q27"/>
    <mergeCell ref="R26:R27"/>
    <mergeCell ref="U32:U34"/>
    <mergeCell ref="V32:V34"/>
    <mergeCell ref="W32:W34"/>
    <mergeCell ref="K32:K34"/>
    <mergeCell ref="K12:K14"/>
    <mergeCell ref="G29:G30"/>
    <mergeCell ref="J29:J30"/>
    <mergeCell ref="G32:G34"/>
    <mergeCell ref="J32:J34"/>
    <mergeCell ref="G12:G14"/>
    <mergeCell ref="J12:J14"/>
    <mergeCell ref="G16:G18"/>
    <mergeCell ref="J16:J18"/>
    <mergeCell ref="G20:G22"/>
    <mergeCell ref="J20:J22"/>
    <mergeCell ref="G24:G27"/>
    <mergeCell ref="J24:J27"/>
    <mergeCell ref="K24:K27"/>
    <mergeCell ref="A28:L28"/>
    <mergeCell ref="K20:K22"/>
    <mergeCell ref="C20:C22"/>
    <mergeCell ref="E20:E22"/>
    <mergeCell ref="F20:F22"/>
    <mergeCell ref="D20:D22"/>
    <mergeCell ref="I8:I10"/>
    <mergeCell ref="I12:I14"/>
    <mergeCell ref="S26:S27"/>
    <mergeCell ref="T26:T27"/>
    <mergeCell ref="E24:E27"/>
    <mergeCell ref="F24:F27"/>
    <mergeCell ref="L24:L25"/>
    <mergeCell ref="L26:L27"/>
    <mergeCell ref="M24:M25"/>
    <mergeCell ref="M26:M27"/>
    <mergeCell ref="N24:N25"/>
    <mergeCell ref="N26:N27"/>
    <mergeCell ref="O24:O25"/>
    <mergeCell ref="P24:P25"/>
    <mergeCell ref="Q24:Q25"/>
    <mergeCell ref="R24:R25"/>
    <mergeCell ref="J8:J10"/>
    <mergeCell ref="H20:H22"/>
    <mergeCell ref="I20:I22"/>
    <mergeCell ref="H24:H26"/>
    <mergeCell ref="I24:I26"/>
  </mergeCells>
  <dataValidations count="1">
    <dataValidation type="textLength" operator="lessThanOrEqual" allowBlank="1" showInputMessage="1" showErrorMessage="1" promptTitle="Número máximo de caracteres" prompt="Esta celda tendrá máximo 400 caracteres" sqref="W35:W65422 W1:W7 W28 W11 W15 W19 W23 W31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rowBreaks count="1" manualBreakCount="1">
    <brk id="2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Johana</cp:lastModifiedBy>
  <cp:lastPrinted>2019-01-22T16:28:35Z</cp:lastPrinted>
  <dcterms:created xsi:type="dcterms:W3CDTF">2010-12-21T15:57:45Z</dcterms:created>
  <dcterms:modified xsi:type="dcterms:W3CDTF">2021-02-10T19:56:49Z</dcterms:modified>
  <cp:category/>
  <cp:version/>
  <cp:contentType/>
  <cp:contentStatus/>
</cp:coreProperties>
</file>