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670" windowHeight="8190" activeTab="0"/>
  </bookViews>
  <sheets>
    <sheet name="Formulación" sheetId="1" r:id="rId1"/>
    <sheet name="Hoja2" sheetId="2" r:id="rId2"/>
    <sheet name="Hoja3" sheetId="3" r:id="rId3"/>
  </sheets>
  <definedNames>
    <definedName name="_xlnm.Print_Area" localSheetId="0">'Formulación'!$A$5:$V$62</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fvargas</author>
  </authors>
  <commentList>
    <comment ref="S8" authorId="0">
      <text>
        <r>
          <rPr>
            <b/>
            <sz val="8"/>
            <rFont val="Tahoma"/>
            <family val="2"/>
          </rPr>
          <t>bgiraldo:</t>
        </r>
        <r>
          <rPr>
            <sz val="8"/>
            <rFont val="Tahoma"/>
            <family val="2"/>
          </rPr>
          <t xml:space="preserve">
Digite en esta celda el porcentaje de ejecución para cada actividad en valores de 0% a 100%</t>
        </r>
      </text>
    </comment>
    <comment ref="W8"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 ref="A15" authorId="2">
      <text>
        <r>
          <rPr>
            <b/>
            <sz val="9"/>
            <rFont val="Tahoma"/>
            <family val="2"/>
          </rPr>
          <t>fvargas:
Los resultados de clasificación de COLCIENCIAS solo sandran en el año 2018????</t>
        </r>
      </text>
    </comment>
    <comment ref="F50" authorId="2">
      <text>
        <r>
          <rPr>
            <b/>
            <sz val="9"/>
            <rFont val="Tahoma"/>
            <family val="2"/>
          </rPr>
          <t>fvargas:</t>
        </r>
        <r>
          <rPr>
            <sz val="9"/>
            <rFont val="Tahoma"/>
            <family val="2"/>
          </rPr>
          <t xml:space="preserve">
Esta meta es muy alta…..revisar. Depende muchos de las contrataciones que se hagan desde las facultades</t>
        </r>
      </text>
    </comment>
    <comment ref="F31" authorId="2">
      <text>
        <r>
          <rPr>
            <b/>
            <sz val="9"/>
            <rFont val="Tahoma"/>
            <family val="2"/>
          </rPr>
          <t>fvargas:</t>
        </r>
        <r>
          <rPr>
            <sz val="9"/>
            <rFont val="Tahoma"/>
            <family val="2"/>
          </rPr>
          <t xml:space="preserve">
Se podria subir este indicador… mas o menos 7 libros</t>
        </r>
      </text>
    </comment>
    <comment ref="F34" authorId="2">
      <text>
        <r>
          <rPr>
            <b/>
            <sz val="9"/>
            <rFont val="Tahoma"/>
            <family val="2"/>
          </rPr>
          <t>fvargas:</t>
        </r>
        <r>
          <rPr>
            <sz val="9"/>
            <rFont val="Tahoma"/>
            <family val="2"/>
          </rPr>
          <t xml:space="preserve">
Se podria subir este indicar a  6 productos</t>
        </r>
      </text>
    </comment>
  </commentList>
</comments>
</file>

<file path=xl/sharedStrings.xml><?xml version="1.0" encoding="utf-8"?>
<sst xmlns="http://schemas.openxmlformats.org/spreadsheetml/2006/main" count="200" uniqueCount="125">
  <si>
    <t>Línea estratégica</t>
  </si>
  <si>
    <t>Objetivo estratégico</t>
  </si>
  <si>
    <t>Avance físico programado %</t>
  </si>
  <si>
    <t>% ponderación del indicador</t>
  </si>
  <si>
    <t>ejecución Vs ponderación</t>
  </si>
  <si>
    <t>Evidencias de la ejecución del indicador</t>
  </si>
  <si>
    <t>Indicador</t>
  </si>
  <si>
    <t>Presupuesto 
  (millones de pesos)</t>
  </si>
  <si>
    <t>TOTAL  PLAN DE ACCIÓN</t>
  </si>
  <si>
    <t>2. ACREDITACION DE ALTA CALIDAD DE PROGRAMAS ACADEMICOS CON EL APOYO DE LA INVESTIGACION</t>
  </si>
  <si>
    <t>Actividades</t>
  </si>
  <si>
    <t>TOTAL ACUMULADO INDICADOR</t>
  </si>
  <si>
    <t xml:space="preserve">Responsable </t>
  </si>
  <si>
    <t xml:space="preserve">Aumentar   la participación de los estudiantes en los semilleros de investigación  </t>
  </si>
  <si>
    <t>Número de estudiantes en semilleros de investigación</t>
  </si>
  <si>
    <t xml:space="preserve">Desarrollar proyectos de investigación </t>
  </si>
  <si>
    <t>Ponderación actividad</t>
  </si>
  <si>
    <t>% ejecución de la actividad</t>
  </si>
  <si>
    <t>% ejecución del indicador</t>
  </si>
  <si>
    <t xml:space="preserve">Director de investigación </t>
  </si>
  <si>
    <t>Director de investigación  y Director del grupo de investigación</t>
  </si>
  <si>
    <t>Comité de Investigación</t>
  </si>
  <si>
    <t>Aprobación de los proyectos de investigación</t>
  </si>
  <si>
    <t>Director de investigación</t>
  </si>
  <si>
    <t>Director de investigación y Directores de grupo</t>
  </si>
  <si>
    <t>Código</t>
  </si>
  <si>
    <t xml:space="preserve">DEPENDENCIA: DIRECCIÓN DE INVESTIGACION </t>
  </si>
  <si>
    <t>Realizar convocatorias para presentar proyectos de investigación</t>
  </si>
  <si>
    <t>Informes de avance y ejecución de los proyectos</t>
  </si>
  <si>
    <t xml:space="preserve">Director de investigación y lideres de los grupos </t>
  </si>
  <si>
    <t>Apoyo para los estudiantes que pertenecen a  los semilleros y presentar informe semestral</t>
  </si>
  <si>
    <t>FIRMA - DIRECTOR DE INVESTIGACION</t>
  </si>
  <si>
    <t xml:space="preserve">Incrementar el número de docentes en actividades de movilidad internacional producto de investigación </t>
  </si>
  <si>
    <t>Número de docentes en actividades de movilidad internacional producto de la investigación</t>
  </si>
  <si>
    <t>Participación de los docentes investigadores como ponentes en eventos internacionales</t>
  </si>
  <si>
    <t>Participación de docentes investigadores internacionales  invitados a la Institución</t>
  </si>
  <si>
    <t>Divulgar los nombres y criterios de las revistas internacionales homologadas  y de las revistas indexadas en ISI y SCOPUS</t>
  </si>
  <si>
    <t>Divulgar los nombres y criterios de las revistas indexadas afines a cada grupo de investigación y y de las revistas indexadas en ISI y SCOPUS</t>
  </si>
  <si>
    <t>Director de investigación y Grupos de Investigación</t>
  </si>
  <si>
    <t>Director de Investigación y  grupos de investigación</t>
  </si>
  <si>
    <t>Proyecto</t>
  </si>
  <si>
    <t>2. FOMENTO Y DESARROLLO DE LA INVESTIGACIÓN E INNOVACIÓN</t>
  </si>
  <si>
    <t>1. Fortalecer la investigación formativa, científica y aplicada que propicie la transferencia de conocimiento y la innovación</t>
  </si>
  <si>
    <t>Clasificación de los grupos de Investigación</t>
  </si>
  <si>
    <t>2. Incrementar  la producción como resultado de la investigación  científica y aplicada de calidad</t>
  </si>
  <si>
    <t>Producción de la investigación</t>
  </si>
  <si>
    <t>Número de revistas indexadas</t>
  </si>
  <si>
    <t>Número de libros producto de investigación</t>
  </si>
  <si>
    <t>Alianzas para la vinculación  a redes científicas</t>
  </si>
  <si>
    <t>Número de alianzas con redes de investigación</t>
  </si>
  <si>
    <t>Docentes Investigadores</t>
  </si>
  <si>
    <t>Número de docentes Investigadores</t>
  </si>
  <si>
    <t xml:space="preserve">Estudiantes vinculados  a proyectos de investigación </t>
  </si>
  <si>
    <t>Presentacion de proyectos de investigacion aplicada, por parte de los estudiantes de los semilleros  en eventos nacionales e internacionales</t>
  </si>
  <si>
    <t>Número de Grupos de investigación clasificados en COLCIENCIAS</t>
  </si>
  <si>
    <t>Dirección de investigación y Lideres de grupos</t>
  </si>
  <si>
    <t xml:space="preserve">Gestionar y apoyar las revistas de investigación de la institución. Apoyando la indexación en indices nacionales e internacionales </t>
  </si>
  <si>
    <t xml:space="preserve">Dirección de Investigación, Rectoría y Secretaria General </t>
  </si>
  <si>
    <t xml:space="preserve">Gestionar y apoyar la vinculación o sostenimiento en redes de investigación </t>
  </si>
  <si>
    <t xml:space="preserve">Grupos de Investigación </t>
  </si>
  <si>
    <t>Número de estudiantes vinculados a proyectos de investigación y trabajos de grado investigativos</t>
  </si>
  <si>
    <t xml:space="preserve">Participación de estudiantes de Itagui, Copacabana y regiones en los semilleros de investigación </t>
  </si>
  <si>
    <t>Actualizar las hojas de vida de los investigadores y del grupo en la plataforma de Colciencias</t>
  </si>
  <si>
    <t>Gestionar los incentivos por investigación generados desde el estatuto docente y el estatuto de investigación</t>
  </si>
  <si>
    <t>Gestionar y activar  los convenios internacionales con Universidades</t>
  </si>
  <si>
    <t>Dirección de investigación</t>
  </si>
  <si>
    <t>Dirección de investigación y Grupos de Investigación</t>
  </si>
  <si>
    <t>Dirección de investigación y CODEI</t>
  </si>
  <si>
    <t>Número de proyectos de investigación aprobados/año</t>
  </si>
  <si>
    <t>Número de proyectos de investigación con cooperacion externa aprobados/año</t>
  </si>
  <si>
    <t xml:space="preserve">Incentivar en los estudiantes la participación activa en proyectos y en trabajos de grado de carácter investigativo </t>
  </si>
  <si>
    <t>Logro de la Meta</t>
  </si>
  <si>
    <t>Marzo</t>
  </si>
  <si>
    <t>Junio</t>
  </si>
  <si>
    <t>Septiembre</t>
  </si>
  <si>
    <t>Diciembre</t>
  </si>
  <si>
    <t>Gestionar incentivos para publicaciones en coautoria internacional</t>
  </si>
  <si>
    <t xml:space="preserve">Gestionar el sello editorial Institucional </t>
  </si>
  <si>
    <t>Gestionar el pago de evaluadores de libros de investigación</t>
  </si>
  <si>
    <t xml:space="preserve">Desarrollar proyectos de investigación con aliados nacionales e internacionales </t>
  </si>
  <si>
    <t xml:space="preserve"> Articulos en revistas indexadas y capitulos de libro</t>
  </si>
  <si>
    <t xml:space="preserve">Cursos de formacion y capacitación en investigación para estudiantes </t>
  </si>
  <si>
    <t xml:space="preserve">Número de Grupos Reconocidos y/o avalados </t>
  </si>
  <si>
    <t>Director de investigación y Coordinacion del Sello Editorial</t>
  </si>
  <si>
    <t>Número de productos de desarrollo tecnológico e innovación (patentes, normas, registros de software y registros industriales)</t>
  </si>
  <si>
    <t>Capacitar a los investigadores en procesos de Propiedad Intelectual</t>
  </si>
  <si>
    <t xml:space="preserve">Apoyar y gestionar los procesos de registros de productos de propiedad intelectual - actualizar información </t>
  </si>
  <si>
    <t>Realizar actividades producto de las redes de investigación (eventos, articulos, libros etc..)</t>
  </si>
  <si>
    <t xml:space="preserve">Actualización de los CvLAC y aval institucional a investigadores </t>
  </si>
  <si>
    <t xml:space="preserve">Asesorar grupos de investigación e investigadores en la valoración y radicacón de productos de investigación </t>
  </si>
  <si>
    <t>Número de productos de nuevo conocimieto publicados en  coautoría con  docentes internacionales (Articulos, capitulos de libro y libros)</t>
  </si>
  <si>
    <r>
      <t xml:space="preserve">A1-1
A -2
B - 4
C - 2
</t>
    </r>
    <r>
      <rPr>
        <sz val="10"/>
        <color indexed="8"/>
        <rFont val="Calibri"/>
        <family val="2"/>
      </rPr>
      <t>(9)</t>
    </r>
  </si>
  <si>
    <t>Meta 2019</t>
  </si>
  <si>
    <t>Elaborar listado de alianzas con sus respectivas contribuciones</t>
  </si>
  <si>
    <t>Gestionar los recursos para la ejecución de los proyectos de investigación</t>
  </si>
  <si>
    <t>030703-2019</t>
  </si>
  <si>
    <t>020206-2019</t>
  </si>
  <si>
    <t>020101-2019</t>
  </si>
  <si>
    <t>020203-2019</t>
  </si>
  <si>
    <t>020207-2019</t>
  </si>
  <si>
    <t>020208-2019</t>
  </si>
  <si>
    <t>020205-2019</t>
  </si>
  <si>
    <t>020201-2019</t>
  </si>
  <si>
    <t>020202-2019</t>
  </si>
  <si>
    <t>A1-0
A -2
B - 3
C - 2
(7)</t>
  </si>
  <si>
    <t>Codigo: FO-PIN-02</t>
  </si>
  <si>
    <t>Versión: 01</t>
  </si>
  <si>
    <t>Fecha de aprobación: Octubre 28 de 2016</t>
  </si>
  <si>
    <t>Pagina 1 de 1</t>
  </si>
  <si>
    <t>PLAN DE ACCIÓN - Vigencia: 2019</t>
  </si>
  <si>
    <t>A1-1
A -6
B - 2
C - 0
(9)</t>
  </si>
  <si>
    <t>Se presentaron 58 proyectos al evento regional de la REDCOLSI, desde los diferentes semilleros, se tienen registrados aproximadamente 700 estudiantes en los semilleros de investigación (planes operativos de los semilleros 2019-01 y 2019-02), se tienen semilleros de itagui y copacabana. Se programo capacitación en referenciador bibliografico ZOTERO. Se socializan semilleros de investigación en la Pagina Web del TdeA y en carteleras. Se aprobó la partición de un estudiante para Panama, Costa Rica, Mexico, Monteria, pertenecientes a los semilleros. Se aprobó la participación de 12 estudiantes de semilleros en evento Nacional REDCOLSI (Valledupar).  Evidencia planes operativos de semillleros, matriz de seguimiento .</t>
  </si>
  <si>
    <t>Actualmente, desde la Dirección de Investigación se contrató una asesora de publicaciones como apoyo al sello editorial. Se cuenta con 6 articulos en SCOPUS en coaturoria internacional y  2 capitulos de libro en coautoria internacional</t>
  </si>
  <si>
    <t xml:space="preserve">En la actualidad la institución cuenta con 4 Revistas indexadas en diferentes indices internacionales: CUADERNO ACTIVA, En-CONTEXTO, Memorias Forenses y SENDEROS pedagogicos. Se participó en la convocatoria nacional de indexación de revistas en Publindex (En-Contexto, Cuaderno Activa). </t>
  </si>
  <si>
    <t>Actualmente, desde la Dirección de Investigación se tiene contratada la coordinación del Sello Editorial Publicar-T, Se publicaron 8 libros publicados por el sello editorial del Tecnologico de Antioquia. Se actualizaron las politicas del sello editorial, se actualizaron los formatos y el procedimiento.  Matriz de seguimiento e ISBN asignados</t>
  </si>
  <si>
    <t>Como resultado de la convocatoria interna de proyectos de investigación CODEI para el año 2019 se aprobaron 16 proyectos de investigación para su ejecución.  Se incluyen algunos para trabajar con COLCIENCIAS y otros con diferentes Universidades</t>
  </si>
  <si>
    <t>Como resultado de la convocatoria interna de proyectos de investigación CODEI para el año 2019, se han aprobado 6 proyectos en cooperacion externa, incluyendo proyectos con COLCIENCIAS. Tambien se aprobaron 3 jovenes investigadores con COLCIENCIAS, los cuales desarrollan proyectos de investigación.</t>
  </si>
  <si>
    <t>Se realizó desde diferentes redes trabajo desde los grupos de investigación.  REDCOLSI para el año 2019 (Participación de estudiantes), financiamiento de docente a los eventos programados por la OMEP como delegada de Latinoamérica. Se publico libro con apoyo de FadePyme. Se realiza evento con REDNICOL, REDAFIN. Se paticipa como instirucion de la RED COLOMBIANA DE INFORMACION CIENTIFICA y los investigadores del grupo SENDEROS hacen parte de la RED DE DIRECTORES Y EVALUADORES DE TESIS DEL DOCTORADO</t>
  </si>
  <si>
    <t xml:space="preserve">Se cuenta con 96 Estudiantes en formación en proyectos de investigación CODEI registrado en actas de inicio en proyectos en ejecución. </t>
  </si>
  <si>
    <t>Desde el CODEI se aprobó la participación de 20 docentes en actividades de movilidad internacional, como producto del desarrollo investigativo. Eventos internacionales en estados Unidos, España, Inglaterra, Panama, Argentina, Mexico, Chile, Colombia, Peru</t>
  </si>
  <si>
    <t>Se organizo cronograma para actualzación de CvLAC y GroupLAC de los investigadores y grupos de investigación. Se realizaron reuniones de actualización de información.  Se entregaron los resultados definitivos de COLCIENCIAS (Un grupo en A1, 6 grupos en A, 2 grupos en B). Evidencia informe de resultados de COLCIENCIAS</t>
  </si>
  <si>
    <t xml:space="preserve"> En los resultados definitivos de COLCIENCIAS, se obtuvieron 3 grupos reconocidos por COLCIENCIAS (Grupo Juridico Social, grupo de estudios internacional y grupo GITIMA). Evidencia informe de resultados de COLCIENCIAS</t>
  </si>
  <si>
    <t>Se publicaron 54 productos de nuevo conocimiento, incluyendo 35 articulos en revistas  de alto impacto indexadas en SCOPUS. Se registraron los incentivos para los docentes por publicaciones academicas e investigativas. Los incentivos quedan registrados en las actas del CODEI.</t>
  </si>
  <si>
    <t>Actualmente, desde la Dirección de Investigación se tiene contratada a una asesora de propiedad intelectual, se registraron 3 software ante la oficina de derechos de autor y  1 una marca ante la superintendencia de industria y comercio.  Se tienen las sigueintes normas aprobadas: Estatuto de Docentes, Norma interna de creación del programa de Maestria en TIC para popayan y declaración de la Asamblea Mundial de la OMEP Renovación compromisos CDN
Panamá, 2019. Se esta radicando dos patentes perteneciente al grupo de investigación GITIMA. Se tienen una marca en proceso de aprobación (Publicar - T)</t>
  </si>
  <si>
    <t>En los resultados definitivos de COLCIENCIAS se tienen 61 investigadores clasificados (7 en senior, 26 asociados y 28 junior). Informe de clasificación de investigadores de COLCIENCIAS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</si>
</sst>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theme="1"/>
      <name val="Calibri"/>
      <family val="2"/>
    </font>
    <font>
      <sz val="11"/>
      <color indexed="8"/>
      <name val="Calibri"/>
      <family val="2"/>
    </font>
    <font>
      <sz val="8"/>
      <name val="Tahoma"/>
      <family val="2"/>
    </font>
    <font>
      <b/>
      <sz val="8"/>
      <name val="Tahoma"/>
      <family val="2"/>
    </font>
    <font>
      <b/>
      <sz val="11"/>
      <color indexed="8"/>
      <name val="Calibri"/>
      <family val="2"/>
    </font>
    <font>
      <b/>
      <sz val="10"/>
      <color indexed="8"/>
      <name val="Calibri"/>
      <family val="2"/>
    </font>
    <font>
      <sz val="10"/>
      <color indexed="8"/>
      <name val="Calibri"/>
      <family val="2"/>
    </font>
    <font>
      <b/>
      <sz val="14"/>
      <color indexed="8"/>
      <name val="Calibri"/>
      <family val="2"/>
    </font>
    <font>
      <sz val="8"/>
      <name val="Calibri"/>
      <family val="2"/>
    </font>
    <font>
      <b/>
      <sz val="10"/>
      <name val="Calibri"/>
      <family val="2"/>
    </font>
    <font>
      <sz val="10"/>
      <name val="Calibri"/>
      <family val="2"/>
    </font>
    <font>
      <sz val="9"/>
      <name val="Tahoma"/>
      <family val="2"/>
    </font>
    <font>
      <b/>
      <sz val="9"/>
      <name val="Tahoma"/>
      <family val="2"/>
    </font>
    <font>
      <b/>
      <sz val="11"/>
      <name val="Calibri"/>
      <family val="2"/>
    </font>
    <font>
      <sz val="11"/>
      <name val="Calibri"/>
      <family val="2"/>
    </font>
    <font>
      <sz val="10"/>
      <color indexed="8"/>
      <name val="Arial"/>
      <family val="2"/>
    </font>
    <font>
      <b/>
      <sz val="16"/>
      <color indexed="8"/>
      <name val="Arial"/>
      <family val="2"/>
    </font>
    <font>
      <b/>
      <sz val="2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6"/>
      <color theme="1"/>
      <name val="Arial"/>
      <family val="2"/>
    </font>
    <font>
      <b/>
      <sz val="2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99FF99"/>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right/>
      <top/>
      <bottom style="thin"/>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76">
    <xf numFmtId="0" fontId="0" fillId="0" borderId="0" xfId="0" applyFont="1" applyAlignment="1">
      <alignment/>
    </xf>
    <xf numFmtId="0" fontId="0" fillId="0" borderId="0" xfId="0" applyAlignment="1">
      <alignment vertical="center"/>
    </xf>
    <xf numFmtId="0" fontId="5" fillId="33" borderId="10" xfId="0" applyFont="1" applyFill="1" applyBorder="1" applyAlignment="1">
      <alignment horizontal="center" vertical="center" textRotation="90" wrapText="1"/>
    </xf>
    <xf numFmtId="0" fontId="6" fillId="0" borderId="10" xfId="0" applyFont="1" applyBorder="1" applyAlignment="1">
      <alignment horizontal="center" vertical="center"/>
    </xf>
    <xf numFmtId="9" fontId="6" fillId="34" borderId="10" xfId="0" applyNumberFormat="1" applyFont="1" applyFill="1" applyBorder="1" applyAlignment="1">
      <alignment horizontal="center" vertical="center"/>
    </xf>
    <xf numFmtId="9" fontId="6" fillId="35" borderId="10" xfId="0" applyNumberFormat="1" applyFont="1" applyFill="1" applyBorder="1" applyAlignment="1">
      <alignment horizontal="center" vertical="center"/>
    </xf>
    <xf numFmtId="0" fontId="5" fillId="35" borderId="11" xfId="0" applyFont="1" applyFill="1" applyBorder="1" applyAlignment="1">
      <alignment horizontal="center" vertical="center"/>
    </xf>
    <xf numFmtId="0" fontId="7" fillId="0" borderId="0" xfId="0" applyFont="1" applyAlignment="1">
      <alignment horizontal="center" vertical="center"/>
    </xf>
    <xf numFmtId="3" fontId="5" fillId="35" borderId="10" xfId="0" applyNumberFormat="1" applyFont="1" applyFill="1" applyBorder="1" applyAlignment="1">
      <alignment horizontal="center" vertical="center"/>
    </xf>
    <xf numFmtId="0" fontId="6" fillId="35" borderId="10" xfId="0" applyFont="1" applyFill="1" applyBorder="1" applyAlignment="1">
      <alignment horizontal="center" vertical="center"/>
    </xf>
    <xf numFmtId="0" fontId="6" fillId="35" borderId="10" xfId="0" applyFont="1" applyFill="1" applyBorder="1" applyAlignment="1">
      <alignment vertical="center"/>
    </xf>
    <xf numFmtId="9" fontId="6" fillId="35" borderId="12" xfId="0" applyNumberFormat="1" applyFont="1" applyFill="1" applyBorder="1" applyAlignment="1">
      <alignment horizontal="center" vertical="center"/>
    </xf>
    <xf numFmtId="0" fontId="5" fillId="35" borderId="13" xfId="0" applyFont="1" applyFill="1" applyBorder="1" applyAlignment="1">
      <alignment vertical="center"/>
    </xf>
    <xf numFmtId="0" fontId="5" fillId="35" borderId="11" xfId="0" applyFont="1" applyFill="1" applyBorder="1" applyAlignment="1">
      <alignment vertical="center"/>
    </xf>
    <xf numFmtId="9" fontId="6" fillId="36" borderId="10" xfId="0" applyNumberFormat="1" applyFont="1" applyFill="1" applyBorder="1" applyAlignment="1">
      <alignment horizontal="center" vertical="center"/>
    </xf>
    <xf numFmtId="9" fontId="6" fillId="35" borderId="14" xfId="0" applyNumberFormat="1" applyFont="1" applyFill="1" applyBorder="1" applyAlignment="1">
      <alignment horizontal="center" vertical="center"/>
    </xf>
    <xf numFmtId="0" fontId="6" fillId="0" borderId="10" xfId="0" applyFont="1" applyBorder="1" applyAlignment="1">
      <alignment horizontal="left" vertical="center" wrapText="1"/>
    </xf>
    <xf numFmtId="49" fontId="5" fillId="35" borderId="11" xfId="0" applyNumberFormat="1" applyFont="1" applyFill="1" applyBorder="1" applyAlignment="1">
      <alignment vertical="center"/>
    </xf>
    <xf numFmtId="49" fontId="0" fillId="0" borderId="0" xfId="0" applyNumberFormat="1" applyAlignment="1">
      <alignment vertical="center"/>
    </xf>
    <xf numFmtId="0" fontId="7" fillId="0" borderId="0" xfId="0" applyFont="1" applyAlignment="1">
      <alignment vertical="center"/>
    </xf>
    <xf numFmtId="0" fontId="0" fillId="0" borderId="15" xfId="0" applyBorder="1" applyAlignment="1">
      <alignment vertical="center"/>
    </xf>
    <xf numFmtId="9" fontId="6" fillId="35" borderId="14" xfId="0" applyNumberFormat="1" applyFont="1" applyFill="1" applyBorder="1" applyAlignment="1">
      <alignment horizontal="center" vertical="center"/>
    </xf>
    <xf numFmtId="9" fontId="6" fillId="35" borderId="16" xfId="0" applyNumberFormat="1" applyFont="1" applyFill="1" applyBorder="1" applyAlignment="1">
      <alignment horizontal="center" vertical="center"/>
    </xf>
    <xf numFmtId="9" fontId="6" fillId="36" borderId="14" xfId="0" applyNumberFormat="1" applyFont="1" applyFill="1" applyBorder="1" applyAlignment="1">
      <alignment horizontal="center" vertical="center"/>
    </xf>
    <xf numFmtId="9" fontId="6" fillId="35" borderId="14" xfId="0" applyNumberFormat="1" applyFont="1" applyFill="1" applyBorder="1" applyAlignment="1">
      <alignment horizontal="center" vertical="center"/>
    </xf>
    <xf numFmtId="9" fontId="6" fillId="35" borderId="14" xfId="0" applyNumberFormat="1" applyFont="1" applyFill="1" applyBorder="1" applyAlignment="1">
      <alignment horizontal="center" vertical="center"/>
    </xf>
    <xf numFmtId="9" fontId="6" fillId="35" borderId="14" xfId="0" applyNumberFormat="1" applyFont="1" applyFill="1" applyBorder="1" applyAlignment="1">
      <alignment horizontal="center" vertical="center"/>
    </xf>
    <xf numFmtId="0" fontId="6" fillId="0" borderId="10" xfId="0" applyFont="1" applyBorder="1" applyAlignment="1">
      <alignment vertical="center" wrapText="1"/>
    </xf>
    <xf numFmtId="9" fontId="6" fillId="0" borderId="10"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6" fillId="0" borderId="10" xfId="0" applyFont="1" applyFill="1" applyBorder="1" applyAlignment="1">
      <alignment horizontal="left" vertical="center" wrapText="1"/>
    </xf>
    <xf numFmtId="9" fontId="10"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4" xfId="0" applyFont="1" applyFill="1" applyBorder="1" applyAlignment="1">
      <alignment horizontal="center" vertical="top" wrapText="1"/>
    </xf>
    <xf numFmtId="0" fontId="5" fillId="37" borderId="10" xfId="0" applyFont="1" applyFill="1" applyBorder="1" applyAlignment="1">
      <alignment horizontal="center" vertical="center" textRotation="90" wrapText="1"/>
    </xf>
    <xf numFmtId="0" fontId="10" fillId="37" borderId="14" xfId="0" applyFont="1" applyFill="1" applyBorder="1" applyAlignment="1">
      <alignment horizontal="center" vertical="center" wrapText="1"/>
    </xf>
    <xf numFmtId="9" fontId="6" fillId="37" borderId="10" xfId="0" applyNumberFormat="1" applyFont="1" applyFill="1" applyBorder="1" applyAlignment="1">
      <alignment horizontal="center" vertical="center"/>
    </xf>
    <xf numFmtId="9" fontId="6" fillId="37" borderId="10" xfId="0" applyNumberFormat="1" applyFont="1" applyFill="1" applyBorder="1" applyAlignment="1">
      <alignment vertical="center"/>
    </xf>
    <xf numFmtId="9" fontId="6" fillId="37" borderId="16" xfId="0" applyNumberFormat="1" applyFont="1" applyFill="1" applyBorder="1" applyAlignment="1">
      <alignment vertical="center"/>
    </xf>
    <xf numFmtId="0" fontId="5" fillId="33" borderId="10" xfId="0" applyFont="1" applyFill="1" applyBorder="1" applyAlignment="1">
      <alignment horizontal="center" vertical="center" textRotation="90" wrapText="1"/>
    </xf>
    <xf numFmtId="0" fontId="7" fillId="0" borderId="0" xfId="0" applyFont="1" applyAlignment="1">
      <alignment horizontal="center" vertical="center"/>
    </xf>
    <xf numFmtId="9" fontId="6" fillId="36" borderId="14" xfId="0" applyNumberFormat="1" applyFont="1" applyFill="1" applyBorder="1" applyAlignment="1">
      <alignment horizontal="center" vertical="center"/>
    </xf>
    <xf numFmtId="0" fontId="10" fillId="38" borderId="14" xfId="0" applyFont="1" applyFill="1" applyBorder="1" applyAlignment="1">
      <alignment horizontal="center" vertical="center" wrapText="1"/>
    </xf>
    <xf numFmtId="9" fontId="6" fillId="35" borderId="14" xfId="0" applyNumberFormat="1" applyFont="1" applyFill="1" applyBorder="1" applyAlignment="1">
      <alignment horizontal="center" vertical="center"/>
    </xf>
    <xf numFmtId="0" fontId="6" fillId="38" borderId="14" xfId="0" applyFont="1" applyFill="1" applyBorder="1" applyAlignment="1">
      <alignment horizontal="center" vertical="center"/>
    </xf>
    <xf numFmtId="0" fontId="0" fillId="38" borderId="0" xfId="0" applyFill="1" applyAlignment="1">
      <alignment vertical="center"/>
    </xf>
    <xf numFmtId="0" fontId="5" fillId="38" borderId="14" xfId="0" applyFont="1" applyFill="1" applyBorder="1" applyAlignment="1">
      <alignment horizontal="center" vertical="center" wrapText="1"/>
    </xf>
    <xf numFmtId="0" fontId="6" fillId="38" borderId="14" xfId="0" applyFont="1" applyFill="1" applyBorder="1" applyAlignment="1">
      <alignment horizontal="center" vertical="center" wrapText="1"/>
    </xf>
    <xf numFmtId="0" fontId="6" fillId="38" borderId="10" xfId="0" applyFont="1" applyFill="1" applyBorder="1" applyAlignment="1">
      <alignment horizontal="left" vertical="center" wrapText="1"/>
    </xf>
    <xf numFmtId="9" fontId="6" fillId="38" borderId="10" xfId="0" applyNumberFormat="1" applyFont="1" applyFill="1" applyBorder="1" applyAlignment="1">
      <alignment horizontal="center" vertical="center"/>
    </xf>
    <xf numFmtId="0" fontId="6" fillId="38" borderId="14" xfId="0" applyFont="1" applyFill="1" applyBorder="1" applyAlignment="1">
      <alignment horizontal="center" vertical="top" wrapText="1"/>
    </xf>
    <xf numFmtId="0" fontId="6" fillId="37" borderId="14" xfId="0" applyFont="1" applyFill="1" applyBorder="1" applyAlignment="1">
      <alignment horizontal="center" vertical="center" wrapText="1"/>
    </xf>
    <xf numFmtId="49" fontId="6" fillId="10" borderId="14" xfId="0" applyNumberFormat="1" applyFont="1" applyFill="1" applyBorder="1" applyAlignment="1">
      <alignment horizontal="center" vertical="center" wrapText="1"/>
    </xf>
    <xf numFmtId="49" fontId="10" fillId="10" borderId="14" xfId="0" applyNumberFormat="1" applyFont="1" applyFill="1" applyBorder="1" applyAlignment="1">
      <alignment horizontal="center" vertical="center" wrapText="1"/>
    </xf>
    <xf numFmtId="3" fontId="0" fillId="0" borderId="0" xfId="0" applyNumberFormat="1" applyAlignment="1">
      <alignment vertical="center"/>
    </xf>
    <xf numFmtId="3" fontId="5" fillId="38" borderId="0" xfId="0" applyNumberFormat="1" applyFont="1" applyFill="1" applyBorder="1" applyAlignment="1">
      <alignment horizontal="center" vertical="center"/>
    </xf>
    <xf numFmtId="0" fontId="10" fillId="0" borderId="10" xfId="0" applyFont="1" applyBorder="1" applyAlignment="1">
      <alignment horizontal="left" vertical="center" wrapText="1"/>
    </xf>
    <xf numFmtId="0" fontId="10" fillId="38" borderId="10" xfId="0" applyFont="1" applyFill="1" applyBorder="1" applyAlignment="1">
      <alignment horizontal="left" vertical="center" wrapText="1"/>
    </xf>
    <xf numFmtId="0" fontId="10" fillId="0" borderId="10" xfId="0" applyFont="1" applyBorder="1" applyAlignment="1">
      <alignment vertical="center" wrapText="1"/>
    </xf>
    <xf numFmtId="0" fontId="10" fillId="0" borderId="12" xfId="0" applyFont="1" applyBorder="1" applyAlignment="1">
      <alignment horizontal="left" vertical="center" wrapText="1"/>
    </xf>
    <xf numFmtId="3" fontId="9" fillId="35" borderId="10" xfId="0" applyNumberFormat="1" applyFont="1" applyFill="1" applyBorder="1" applyAlignment="1">
      <alignment horizontal="center" vertical="center"/>
    </xf>
    <xf numFmtId="0" fontId="14" fillId="0" borderId="0" xfId="0" applyFont="1" applyAlignment="1">
      <alignment vertical="center"/>
    </xf>
    <xf numFmtId="9" fontId="6" fillId="36" borderId="16" xfId="0" applyNumberFormat="1" applyFont="1" applyFill="1" applyBorder="1" applyAlignment="1">
      <alignment horizontal="center" vertical="center"/>
    </xf>
    <xf numFmtId="9" fontId="6" fillId="35" borderId="14" xfId="0" applyNumberFormat="1" applyFont="1" applyFill="1" applyBorder="1" applyAlignment="1">
      <alignment horizontal="center" vertical="center"/>
    </xf>
    <xf numFmtId="0" fontId="49" fillId="0" borderId="10" xfId="0" applyFont="1" applyBorder="1" applyAlignment="1">
      <alignment horizontal="left" vertical="center" wrapText="1"/>
    </xf>
    <xf numFmtId="0" fontId="49" fillId="0" borderId="12" xfId="0" applyFont="1" applyBorder="1" applyAlignment="1">
      <alignment horizontal="left" vertical="center" wrapText="1"/>
    </xf>
    <xf numFmtId="0" fontId="49" fillId="38" borderId="14" xfId="0" applyFont="1" applyFill="1" applyBorder="1" applyAlignment="1">
      <alignment horizontal="center" vertical="center" wrapText="1"/>
    </xf>
    <xf numFmtId="0" fontId="6" fillId="39" borderId="10" xfId="0" applyFont="1" applyFill="1" applyBorder="1" applyAlignment="1">
      <alignment vertical="center"/>
    </xf>
    <xf numFmtId="0" fontId="50" fillId="0" borderId="10" xfId="0" applyFont="1" applyBorder="1" applyAlignment="1">
      <alignment horizontal="left" vertical="center"/>
    </xf>
    <xf numFmtId="0" fontId="50" fillId="0" borderId="10" xfId="0" applyFont="1" applyBorder="1" applyAlignment="1">
      <alignment vertical="center"/>
    </xf>
    <xf numFmtId="0" fontId="50" fillId="0" borderId="10" xfId="0" applyFont="1" applyBorder="1" applyAlignment="1">
      <alignment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1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36"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9" fontId="6" fillId="35" borderId="14" xfId="0" applyNumberFormat="1" applyFont="1" applyFill="1" applyBorder="1" applyAlignment="1">
      <alignment horizontal="center" vertical="center"/>
    </xf>
    <xf numFmtId="9" fontId="6" fillId="35" borderId="16" xfId="0" applyNumberFormat="1" applyFont="1" applyFill="1" applyBorder="1" applyAlignment="1">
      <alignment horizontal="center" vertical="center"/>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5" fillId="35" borderId="13"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12" xfId="0" applyFont="1" applyFill="1" applyBorder="1" applyAlignment="1">
      <alignment horizontal="left" vertical="center"/>
    </xf>
    <xf numFmtId="0" fontId="5" fillId="0" borderId="10" xfId="0" applyFont="1" applyFill="1" applyBorder="1" applyAlignment="1">
      <alignment horizontal="center" vertical="center" wrapText="1"/>
    </xf>
    <xf numFmtId="0" fontId="6" fillId="38" borderId="14" xfId="0" applyFont="1" applyFill="1" applyBorder="1" applyAlignment="1">
      <alignment horizontal="center" vertical="top" wrapText="1"/>
    </xf>
    <xf numFmtId="0" fontId="6" fillId="38" borderId="16" xfId="0" applyFont="1" applyFill="1" applyBorder="1" applyAlignment="1">
      <alignment horizontal="center" vertical="top" wrapText="1"/>
    </xf>
    <xf numFmtId="0" fontId="10" fillId="38" borderId="14" xfId="0" applyFont="1" applyFill="1" applyBorder="1" applyAlignment="1">
      <alignment horizontal="center" vertical="center" wrapText="1"/>
    </xf>
    <xf numFmtId="0" fontId="10" fillId="38" borderId="16" xfId="0" applyFont="1" applyFill="1" applyBorder="1" applyAlignment="1">
      <alignment horizontal="center" vertical="center" wrapText="1"/>
    </xf>
    <xf numFmtId="9" fontId="6" fillId="38" borderId="14" xfId="0" applyNumberFormat="1" applyFont="1" applyFill="1" applyBorder="1" applyAlignment="1">
      <alignment horizontal="center" vertical="center"/>
    </xf>
    <xf numFmtId="9" fontId="6" fillId="38" borderId="16" xfId="0" applyNumberFormat="1" applyFont="1" applyFill="1" applyBorder="1" applyAlignment="1">
      <alignment horizontal="center" vertical="center"/>
    </xf>
    <xf numFmtId="0" fontId="6" fillId="38" borderId="14" xfId="0" applyFont="1" applyFill="1" applyBorder="1" applyAlignment="1">
      <alignment horizontal="center" vertical="center" wrapText="1"/>
    </xf>
    <xf numFmtId="0" fontId="6" fillId="38" borderId="16" xfId="0" applyFont="1" applyFill="1" applyBorder="1" applyAlignment="1">
      <alignment horizontal="center" vertical="center" wrapText="1"/>
    </xf>
    <xf numFmtId="3" fontId="6" fillId="37" borderId="14" xfId="0" applyNumberFormat="1" applyFont="1" applyFill="1" applyBorder="1" applyAlignment="1">
      <alignment horizontal="center" vertical="center"/>
    </xf>
    <xf numFmtId="3" fontId="6" fillId="37" borderId="23" xfId="0" applyNumberFormat="1" applyFont="1" applyFill="1" applyBorder="1" applyAlignment="1">
      <alignment horizontal="center" vertical="center"/>
    </xf>
    <xf numFmtId="3" fontId="6" fillId="37" borderId="16" xfId="0" applyNumberFormat="1" applyFont="1" applyFill="1" applyBorder="1" applyAlignment="1">
      <alignment horizontal="center" vertical="center"/>
    </xf>
    <xf numFmtId="0" fontId="6" fillId="37" borderId="14" xfId="0" applyFont="1" applyFill="1" applyBorder="1" applyAlignment="1">
      <alignment horizontal="center" vertical="center" wrapText="1"/>
    </xf>
    <xf numFmtId="0" fontId="6" fillId="37" borderId="23" xfId="0" applyFont="1" applyFill="1" applyBorder="1" applyAlignment="1">
      <alignment horizontal="center" vertical="center" wrapText="1"/>
    </xf>
    <xf numFmtId="0" fontId="6" fillId="37" borderId="16" xfId="0" applyFont="1" applyFill="1" applyBorder="1" applyAlignment="1">
      <alignment horizontal="center" vertical="center" wrapText="1"/>
    </xf>
    <xf numFmtId="3" fontId="5" fillId="35" borderId="13" xfId="0" applyNumberFormat="1" applyFont="1" applyFill="1" applyBorder="1" applyAlignment="1">
      <alignment horizontal="center" vertical="center"/>
    </xf>
    <xf numFmtId="3" fontId="5" fillId="35" borderId="11" xfId="0" applyNumberFormat="1" applyFont="1" applyFill="1" applyBorder="1" applyAlignment="1">
      <alignment horizontal="center" vertical="center"/>
    </xf>
    <xf numFmtId="3" fontId="5" fillId="35" borderId="12" xfId="0" applyNumberFormat="1" applyFont="1" applyFill="1" applyBorder="1" applyAlignment="1">
      <alignment horizontal="center" vertical="center"/>
    </xf>
    <xf numFmtId="9" fontId="6" fillId="35" borderId="23" xfId="0" applyNumberFormat="1" applyFont="1" applyFill="1" applyBorder="1" applyAlignment="1">
      <alignment horizontal="center" vertical="center"/>
    </xf>
    <xf numFmtId="0" fontId="6" fillId="36" borderId="14"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3" fontId="6" fillId="38" borderId="14" xfId="0" applyNumberFormat="1" applyFont="1" applyFill="1" applyBorder="1" applyAlignment="1">
      <alignment horizontal="center" vertical="center"/>
    </xf>
    <xf numFmtId="3" fontId="6" fillId="38" borderId="23" xfId="0" applyNumberFormat="1" applyFont="1" applyFill="1" applyBorder="1" applyAlignment="1">
      <alignment horizontal="center" vertical="center"/>
    </xf>
    <xf numFmtId="3" fontId="6" fillId="38" borderId="16" xfId="0" applyNumberFormat="1" applyFont="1" applyFill="1" applyBorder="1" applyAlignment="1">
      <alignment horizontal="center" vertical="center"/>
    </xf>
    <xf numFmtId="0" fontId="6" fillId="0" borderId="2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3" fontId="6" fillId="38" borderId="14" xfId="0" applyNumberFormat="1" applyFont="1" applyFill="1" applyBorder="1" applyAlignment="1">
      <alignment horizontal="center" vertical="center" wrapText="1"/>
    </xf>
    <xf numFmtId="3" fontId="6" fillId="38" borderId="16" xfId="0" applyNumberFormat="1" applyFont="1" applyFill="1" applyBorder="1" applyAlignment="1">
      <alignment horizontal="center" vertical="center" wrapText="1"/>
    </xf>
    <xf numFmtId="3" fontId="6" fillId="37" borderId="14" xfId="0" applyNumberFormat="1" applyFont="1" applyFill="1" applyBorder="1" applyAlignment="1">
      <alignment horizontal="center" vertical="center" wrapText="1"/>
    </xf>
    <xf numFmtId="3" fontId="6" fillId="37" borderId="16" xfId="0" applyNumberFormat="1" applyFont="1" applyFill="1" applyBorder="1" applyAlignment="1">
      <alignment horizontal="center" vertical="center" wrapText="1"/>
    </xf>
    <xf numFmtId="49" fontId="6" fillId="10" borderId="14" xfId="0" applyNumberFormat="1" applyFont="1" applyFill="1" applyBorder="1" applyAlignment="1">
      <alignment horizontal="center" vertical="center" wrapText="1"/>
    </xf>
    <xf numFmtId="49" fontId="6" fillId="10" borderId="23" xfId="0" applyNumberFormat="1" applyFont="1" applyFill="1" applyBorder="1" applyAlignment="1">
      <alignment horizontal="center" vertical="center" wrapText="1"/>
    </xf>
    <xf numFmtId="49" fontId="6" fillId="10" borderId="16" xfId="0" applyNumberFormat="1" applyFont="1" applyFill="1" applyBorder="1" applyAlignment="1">
      <alignment horizontal="center" vertical="center" wrapText="1"/>
    </xf>
    <xf numFmtId="0" fontId="5"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38" borderId="23" xfId="0" applyFont="1" applyFill="1" applyBorder="1" applyAlignment="1">
      <alignment horizontal="center" vertical="center" wrapText="1"/>
    </xf>
    <xf numFmtId="0" fontId="6" fillId="38" borderId="14" xfId="0" applyFont="1" applyFill="1" applyBorder="1" applyAlignment="1">
      <alignment horizontal="center" vertical="center"/>
    </xf>
    <xf numFmtId="0" fontId="6" fillId="38" borderId="16" xfId="0" applyFont="1" applyFill="1" applyBorder="1" applyAlignment="1">
      <alignment horizontal="center" vertical="center"/>
    </xf>
    <xf numFmtId="3" fontId="49" fillId="38" borderId="14" xfId="0" applyNumberFormat="1" applyFont="1" applyFill="1" applyBorder="1" applyAlignment="1">
      <alignment horizontal="center" vertical="center"/>
    </xf>
    <xf numFmtId="3" fontId="49" fillId="38" borderId="16" xfId="0" applyNumberFormat="1" applyFont="1" applyFill="1" applyBorder="1" applyAlignment="1">
      <alignment horizontal="center" vertical="center"/>
    </xf>
    <xf numFmtId="0" fontId="6" fillId="38" borderId="23" xfId="0" applyFont="1" applyFill="1" applyBorder="1" applyAlignment="1">
      <alignment horizontal="center" vertical="center"/>
    </xf>
    <xf numFmtId="3" fontId="6" fillId="38"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0" fontId="5" fillId="0" borderId="23" xfId="0" applyFont="1" applyBorder="1" applyAlignment="1">
      <alignment horizontal="center" vertical="center" wrapText="1"/>
    </xf>
    <xf numFmtId="0" fontId="6" fillId="0" borderId="23" xfId="0" applyFont="1" applyBorder="1" applyAlignment="1">
      <alignment horizontal="center" vertical="center" wrapText="1"/>
    </xf>
    <xf numFmtId="0" fontId="5" fillId="38" borderId="14" xfId="0" applyFont="1" applyFill="1" applyBorder="1" applyAlignment="1">
      <alignment horizontal="center" vertical="center" wrapText="1"/>
    </xf>
    <xf numFmtId="0" fontId="5" fillId="38" borderId="16" xfId="0" applyFont="1" applyFill="1" applyBorder="1" applyAlignment="1">
      <alignment horizontal="center" vertical="center" wrapText="1"/>
    </xf>
    <xf numFmtId="0" fontId="5" fillId="37" borderId="14" xfId="0" applyFont="1" applyFill="1" applyBorder="1" applyAlignment="1">
      <alignment horizontal="center" vertical="center" textRotation="90" wrapText="1"/>
    </xf>
    <xf numFmtId="0" fontId="5" fillId="37" borderId="16" xfId="0" applyFont="1" applyFill="1" applyBorder="1" applyAlignment="1">
      <alignment horizontal="center" vertical="center" textRotation="90" wrapText="1"/>
    </xf>
    <xf numFmtId="0" fontId="5" fillId="33" borderId="10" xfId="0" applyFont="1" applyFill="1" applyBorder="1" applyAlignment="1">
      <alignment horizontal="center" vertical="center" textRotation="90" wrapText="1"/>
    </xf>
    <xf numFmtId="0" fontId="4"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49" fontId="4" fillId="33" borderId="14" xfId="0" applyNumberFormat="1" applyFont="1" applyFill="1" applyBorder="1" applyAlignment="1">
      <alignment horizontal="center" vertical="center" wrapText="1"/>
    </xf>
    <xf numFmtId="49" fontId="4" fillId="33" borderId="16" xfId="0" applyNumberFormat="1"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14" xfId="0" applyFont="1" applyFill="1" applyBorder="1" applyAlignment="1">
      <alignment horizontal="center" vertical="center" textRotation="90" wrapText="1"/>
    </xf>
    <xf numFmtId="0" fontId="5" fillId="33" borderId="16" xfId="0" applyFont="1" applyFill="1" applyBorder="1" applyAlignment="1">
      <alignment horizontal="center" vertical="center" textRotation="90" wrapText="1"/>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0" borderId="23" xfId="0" applyFont="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38" borderId="23" xfId="0" applyFont="1" applyFill="1" applyBorder="1" applyAlignment="1">
      <alignment horizontal="center" vertical="top" wrapText="1"/>
    </xf>
    <xf numFmtId="0" fontId="6" fillId="0" borderId="10" xfId="0" applyFont="1" applyFill="1" applyBorder="1" applyAlignment="1">
      <alignment horizontal="center" vertical="center"/>
    </xf>
    <xf numFmtId="0" fontId="6" fillId="36" borderId="10" xfId="0" applyFont="1" applyFill="1" applyBorder="1" applyAlignment="1">
      <alignment horizontal="center" vertical="center"/>
    </xf>
    <xf numFmtId="0" fontId="6" fillId="0" borderId="23"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123825</xdr:rowOff>
    </xdr:from>
    <xdr:to>
      <xdr:col>1</xdr:col>
      <xdr:colOff>962025</xdr:colOff>
      <xdr:row>3</xdr:row>
      <xdr:rowOff>66675</xdr:rowOff>
    </xdr:to>
    <xdr:pic>
      <xdr:nvPicPr>
        <xdr:cNvPr id="1" name="Imagen 1"/>
        <xdr:cNvPicPr preferRelativeResize="1">
          <a:picLocks noChangeAspect="1"/>
        </xdr:cNvPicPr>
      </xdr:nvPicPr>
      <xdr:blipFill>
        <a:blip r:embed="rId1"/>
        <a:stretch>
          <a:fillRect/>
        </a:stretch>
      </xdr:blipFill>
      <xdr:spPr>
        <a:xfrm>
          <a:off x="85725" y="123825"/>
          <a:ext cx="19812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2"/>
  <sheetViews>
    <sheetView tabSelected="1" zoomScale="115" zoomScaleNormal="115" zoomScaleSheetLayoutView="80" zoomScalePageLayoutView="0" workbookViewId="0" topLeftCell="D54">
      <selection activeCell="U61" sqref="U61"/>
    </sheetView>
  </sheetViews>
  <sheetFormatPr defaultColWidth="11.421875" defaultRowHeight="15"/>
  <cols>
    <col min="1" max="1" width="16.57421875" style="1" customWidth="1"/>
    <col min="2" max="2" width="16.00390625" style="1" customWidth="1"/>
    <col min="3" max="3" width="21.8515625" style="1" customWidth="1"/>
    <col min="4" max="4" width="12.7109375" style="18" customWidth="1"/>
    <col min="5" max="5" width="18.57421875" style="1" customWidth="1"/>
    <col min="6" max="10" width="6.00390625" style="1" customWidth="1"/>
    <col min="11" max="11" width="7.140625" style="1" customWidth="1"/>
    <col min="12" max="12" width="20.8515625" style="63" customWidth="1"/>
    <col min="13" max="13" width="8.140625" style="1" customWidth="1"/>
    <col min="14" max="14" width="21.00390625" style="1" customWidth="1"/>
    <col min="15" max="17" width="6.140625" style="1" customWidth="1"/>
    <col min="18" max="18" width="6.7109375" style="1" customWidth="1"/>
    <col min="19" max="19" width="7.8515625" style="1" customWidth="1"/>
    <col min="20" max="21" width="7.00390625" style="1" customWidth="1"/>
    <col min="22" max="22" width="6.421875" style="1" customWidth="1"/>
    <col min="23" max="23" width="54.28125" style="1" customWidth="1"/>
    <col min="24" max="24" width="11.8515625" style="1" bestFit="1" customWidth="1"/>
    <col min="25" max="16384" width="11.421875" style="1" customWidth="1"/>
  </cols>
  <sheetData>
    <row r="1" spans="1:23" ht="15">
      <c r="A1" s="82"/>
      <c r="B1" s="83"/>
      <c r="C1" s="80" t="s">
        <v>109</v>
      </c>
      <c r="D1" s="81"/>
      <c r="E1" s="81"/>
      <c r="F1" s="81"/>
      <c r="G1" s="81"/>
      <c r="H1" s="81"/>
      <c r="I1" s="81"/>
      <c r="J1" s="81"/>
      <c r="K1" s="81"/>
      <c r="L1" s="81"/>
      <c r="M1" s="81"/>
      <c r="N1" s="81"/>
      <c r="O1" s="81"/>
      <c r="P1" s="81"/>
      <c r="Q1" s="81"/>
      <c r="R1" s="81"/>
      <c r="S1" s="81"/>
      <c r="T1" s="81"/>
      <c r="U1" s="81"/>
      <c r="V1" s="81"/>
      <c r="W1" s="70" t="s">
        <v>105</v>
      </c>
    </row>
    <row r="2" spans="1:23" ht="16.5" customHeight="1">
      <c r="A2" s="84"/>
      <c r="B2" s="85"/>
      <c r="C2" s="81"/>
      <c r="D2" s="81"/>
      <c r="E2" s="81"/>
      <c r="F2" s="81"/>
      <c r="G2" s="81"/>
      <c r="H2" s="81"/>
      <c r="I2" s="81"/>
      <c r="J2" s="81"/>
      <c r="K2" s="81"/>
      <c r="L2" s="81"/>
      <c r="M2" s="81"/>
      <c r="N2" s="81"/>
      <c r="O2" s="81"/>
      <c r="P2" s="81"/>
      <c r="Q2" s="81"/>
      <c r="R2" s="81"/>
      <c r="S2" s="81"/>
      <c r="T2" s="81"/>
      <c r="U2" s="81"/>
      <c r="V2" s="81"/>
      <c r="W2" s="71" t="s">
        <v>106</v>
      </c>
    </row>
    <row r="3" spans="1:23" ht="15">
      <c r="A3" s="84"/>
      <c r="B3" s="85"/>
      <c r="C3" s="81"/>
      <c r="D3" s="81"/>
      <c r="E3" s="81"/>
      <c r="F3" s="81"/>
      <c r="G3" s="81"/>
      <c r="H3" s="81"/>
      <c r="I3" s="81"/>
      <c r="J3" s="81"/>
      <c r="K3" s="81"/>
      <c r="L3" s="81"/>
      <c r="M3" s="81"/>
      <c r="N3" s="81"/>
      <c r="O3" s="81"/>
      <c r="P3" s="81"/>
      <c r="Q3" s="81"/>
      <c r="R3" s="81"/>
      <c r="S3" s="81"/>
      <c r="T3" s="81"/>
      <c r="U3" s="81"/>
      <c r="V3" s="81"/>
      <c r="W3" s="72" t="s">
        <v>107</v>
      </c>
    </row>
    <row r="4" spans="1:23" ht="15">
      <c r="A4" s="86"/>
      <c r="B4" s="87"/>
      <c r="C4" s="81"/>
      <c r="D4" s="81"/>
      <c r="E4" s="81"/>
      <c r="F4" s="81"/>
      <c r="G4" s="81"/>
      <c r="H4" s="81"/>
      <c r="I4" s="81"/>
      <c r="J4" s="81"/>
      <c r="K4" s="81"/>
      <c r="L4" s="81"/>
      <c r="M4" s="81"/>
      <c r="N4" s="81"/>
      <c r="O4" s="81"/>
      <c r="P4" s="81"/>
      <c r="Q4" s="81"/>
      <c r="R4" s="81"/>
      <c r="S4" s="81"/>
      <c r="T4" s="81"/>
      <c r="U4" s="81"/>
      <c r="V4" s="81"/>
      <c r="W4" s="71" t="s">
        <v>108</v>
      </c>
    </row>
    <row r="5" spans="1:23" ht="18.75">
      <c r="A5" s="156"/>
      <c r="B5" s="156"/>
      <c r="C5" s="156"/>
      <c r="D5" s="156"/>
      <c r="E5" s="156"/>
      <c r="F5" s="156"/>
      <c r="G5" s="156"/>
      <c r="H5" s="156"/>
      <c r="I5" s="156"/>
      <c r="J5" s="156"/>
      <c r="K5" s="156"/>
      <c r="L5" s="156"/>
      <c r="M5" s="156"/>
      <c r="N5" s="156"/>
      <c r="O5" s="156"/>
      <c r="P5" s="156"/>
      <c r="Q5" s="156"/>
      <c r="R5" s="156"/>
      <c r="S5" s="156"/>
      <c r="T5" s="156"/>
      <c r="U5" s="156"/>
      <c r="V5" s="156"/>
      <c r="W5" s="19"/>
    </row>
    <row r="6" spans="1:23" ht="18.75">
      <c r="A6" s="155" t="s">
        <v>26</v>
      </c>
      <c r="B6" s="155"/>
      <c r="C6" s="155"/>
      <c r="D6" s="155"/>
      <c r="E6" s="155"/>
      <c r="F6" s="155"/>
      <c r="G6" s="155"/>
      <c r="H6" s="155"/>
      <c r="I6" s="155"/>
      <c r="J6" s="155"/>
      <c r="K6" s="155"/>
      <c r="L6" s="155"/>
      <c r="M6" s="155"/>
      <c r="N6" s="7"/>
      <c r="O6" s="7"/>
      <c r="P6" s="42"/>
      <c r="Q6" s="42"/>
      <c r="R6" s="7"/>
      <c r="S6" s="7"/>
      <c r="T6" s="7"/>
      <c r="U6" s="7"/>
      <c r="V6" s="7"/>
      <c r="W6" s="7"/>
    </row>
    <row r="7" ht="15"/>
    <row r="8" spans="1:23" ht="26.25" customHeight="1">
      <c r="A8" s="153" t="s">
        <v>0</v>
      </c>
      <c r="B8" s="153" t="s">
        <v>1</v>
      </c>
      <c r="C8" s="153" t="s">
        <v>40</v>
      </c>
      <c r="D8" s="157" t="s">
        <v>25</v>
      </c>
      <c r="E8" s="153" t="s">
        <v>6</v>
      </c>
      <c r="F8" s="152" t="s">
        <v>92</v>
      </c>
      <c r="G8" s="159" t="s">
        <v>71</v>
      </c>
      <c r="H8" s="160"/>
      <c r="I8" s="160"/>
      <c r="J8" s="161"/>
      <c r="K8" s="152" t="s">
        <v>7</v>
      </c>
      <c r="L8" s="163" t="s">
        <v>10</v>
      </c>
      <c r="M8" s="152" t="s">
        <v>16</v>
      </c>
      <c r="N8" s="153" t="s">
        <v>12</v>
      </c>
      <c r="O8" s="166" t="s">
        <v>2</v>
      </c>
      <c r="P8" s="167"/>
      <c r="Q8" s="167"/>
      <c r="R8" s="168"/>
      <c r="S8" s="150" t="s">
        <v>17</v>
      </c>
      <c r="T8" s="164" t="s">
        <v>18</v>
      </c>
      <c r="U8" s="164" t="s">
        <v>3</v>
      </c>
      <c r="V8" s="152" t="s">
        <v>4</v>
      </c>
      <c r="W8" s="162" t="s">
        <v>5</v>
      </c>
    </row>
    <row r="9" spans="1:23" ht="59.25" customHeight="1">
      <c r="A9" s="154"/>
      <c r="B9" s="154"/>
      <c r="C9" s="153"/>
      <c r="D9" s="158"/>
      <c r="E9" s="153"/>
      <c r="F9" s="152"/>
      <c r="G9" s="36" t="s">
        <v>72</v>
      </c>
      <c r="H9" s="36" t="s">
        <v>73</v>
      </c>
      <c r="I9" s="36" t="s">
        <v>74</v>
      </c>
      <c r="J9" s="36" t="s">
        <v>75</v>
      </c>
      <c r="K9" s="152"/>
      <c r="L9" s="163"/>
      <c r="M9" s="152"/>
      <c r="N9" s="153"/>
      <c r="O9" s="2" t="s">
        <v>72</v>
      </c>
      <c r="P9" s="41" t="s">
        <v>73</v>
      </c>
      <c r="Q9" s="41" t="s">
        <v>74</v>
      </c>
      <c r="R9" s="2" t="s">
        <v>75</v>
      </c>
      <c r="S9" s="151"/>
      <c r="T9" s="165"/>
      <c r="U9" s="165"/>
      <c r="V9" s="152"/>
      <c r="W9" s="162"/>
    </row>
    <row r="10" spans="1:23" ht="105.75" customHeight="1">
      <c r="A10" s="123" t="s">
        <v>41</v>
      </c>
      <c r="B10" s="125" t="s">
        <v>42</v>
      </c>
      <c r="C10" s="114" t="s">
        <v>13</v>
      </c>
      <c r="D10" s="131" t="s">
        <v>96</v>
      </c>
      <c r="E10" s="114" t="s">
        <v>14</v>
      </c>
      <c r="F10" s="119">
        <v>500</v>
      </c>
      <c r="G10" s="104">
        <v>400</v>
      </c>
      <c r="H10" s="104">
        <v>400</v>
      </c>
      <c r="I10" s="104">
        <v>650</v>
      </c>
      <c r="J10" s="104">
        <v>700</v>
      </c>
      <c r="K10" s="137">
        <v>400</v>
      </c>
      <c r="L10" s="58" t="s">
        <v>53</v>
      </c>
      <c r="M10" s="14">
        <v>0.3</v>
      </c>
      <c r="N10" s="16" t="s">
        <v>29</v>
      </c>
      <c r="O10" s="14">
        <v>0.35</v>
      </c>
      <c r="P10" s="14">
        <v>0.7</v>
      </c>
      <c r="Q10" s="14">
        <v>1</v>
      </c>
      <c r="R10" s="14">
        <v>1</v>
      </c>
      <c r="S10" s="38">
        <v>1</v>
      </c>
      <c r="T10" s="4">
        <f>+S10*M10</f>
        <v>0.3</v>
      </c>
      <c r="U10" s="88"/>
      <c r="V10" s="88"/>
      <c r="W10" s="90" t="s">
        <v>111</v>
      </c>
    </row>
    <row r="11" spans="1:23" ht="60" customHeight="1">
      <c r="A11" s="146"/>
      <c r="B11" s="147"/>
      <c r="C11" s="115"/>
      <c r="D11" s="132"/>
      <c r="E11" s="115"/>
      <c r="F11" s="120"/>
      <c r="G11" s="105"/>
      <c r="H11" s="105"/>
      <c r="I11" s="105"/>
      <c r="J11" s="105"/>
      <c r="K11" s="141"/>
      <c r="L11" s="58" t="s">
        <v>81</v>
      </c>
      <c r="M11" s="14">
        <v>0.1</v>
      </c>
      <c r="N11" s="16" t="s">
        <v>55</v>
      </c>
      <c r="O11" s="28"/>
      <c r="P11" s="28"/>
      <c r="Q11" s="28"/>
      <c r="R11" s="28">
        <v>1</v>
      </c>
      <c r="S11" s="38">
        <v>1</v>
      </c>
      <c r="T11" s="4">
        <f>+S11*M11</f>
        <v>0.1</v>
      </c>
      <c r="U11" s="113"/>
      <c r="V11" s="113"/>
      <c r="W11" s="169"/>
    </row>
    <row r="12" spans="1:23" ht="76.5" customHeight="1">
      <c r="A12" s="146"/>
      <c r="B12" s="147"/>
      <c r="C12" s="115"/>
      <c r="D12" s="132"/>
      <c r="E12" s="115"/>
      <c r="F12" s="120"/>
      <c r="G12" s="105"/>
      <c r="H12" s="105"/>
      <c r="I12" s="105"/>
      <c r="J12" s="105"/>
      <c r="K12" s="141"/>
      <c r="L12" s="58" t="s">
        <v>61</v>
      </c>
      <c r="M12" s="14">
        <v>0.2</v>
      </c>
      <c r="N12" s="16" t="s">
        <v>24</v>
      </c>
      <c r="O12" s="14">
        <v>0.25</v>
      </c>
      <c r="P12" s="14">
        <v>0.5</v>
      </c>
      <c r="Q12" s="14">
        <v>0.75</v>
      </c>
      <c r="R12" s="14">
        <v>1</v>
      </c>
      <c r="S12" s="38">
        <v>1</v>
      </c>
      <c r="T12" s="4">
        <f>+S12*M12</f>
        <v>0.2</v>
      </c>
      <c r="U12" s="113"/>
      <c r="V12" s="113"/>
      <c r="W12" s="169"/>
    </row>
    <row r="13" spans="1:23" ht="69.75" customHeight="1">
      <c r="A13" s="146"/>
      <c r="B13" s="147"/>
      <c r="C13" s="115"/>
      <c r="D13" s="133"/>
      <c r="E13" s="115"/>
      <c r="F13" s="120"/>
      <c r="G13" s="106"/>
      <c r="H13" s="106"/>
      <c r="I13" s="106"/>
      <c r="J13" s="106"/>
      <c r="K13" s="141"/>
      <c r="L13" s="58" t="s">
        <v>30</v>
      </c>
      <c r="M13" s="14">
        <v>0.4</v>
      </c>
      <c r="N13" s="3" t="s">
        <v>19</v>
      </c>
      <c r="O13" s="14">
        <v>0.25</v>
      </c>
      <c r="P13" s="14">
        <v>0.5</v>
      </c>
      <c r="Q13" s="14">
        <v>0.75</v>
      </c>
      <c r="R13" s="14">
        <v>1</v>
      </c>
      <c r="S13" s="38">
        <v>1</v>
      </c>
      <c r="T13" s="4">
        <f>+S13*M13</f>
        <v>0.4</v>
      </c>
      <c r="U13" s="113"/>
      <c r="V13" s="113"/>
      <c r="W13" s="169"/>
    </row>
    <row r="14" spans="1:23" ht="29.25" customHeight="1">
      <c r="A14" s="92" t="s">
        <v>11</v>
      </c>
      <c r="B14" s="93"/>
      <c r="C14" s="93"/>
      <c r="D14" s="93"/>
      <c r="E14" s="93"/>
      <c r="F14" s="93"/>
      <c r="G14" s="93"/>
      <c r="H14" s="93"/>
      <c r="I14" s="93"/>
      <c r="J14" s="93"/>
      <c r="K14" s="93"/>
      <c r="L14" s="94"/>
      <c r="M14" s="5">
        <f>SUM(M10:M13)</f>
        <v>1</v>
      </c>
      <c r="N14" s="9"/>
      <c r="O14" s="5"/>
      <c r="P14" s="5"/>
      <c r="Q14" s="5"/>
      <c r="R14" s="5"/>
      <c r="S14" s="5"/>
      <c r="T14" s="5">
        <f>SUM(T10:T13)</f>
        <v>1</v>
      </c>
      <c r="U14" s="5">
        <v>0.07</v>
      </c>
      <c r="V14" s="5">
        <f>+U14*T14</f>
        <v>0.07</v>
      </c>
      <c r="W14" s="10"/>
    </row>
    <row r="15" spans="1:23" s="47" customFormat="1" ht="68.25" customHeight="1">
      <c r="A15" s="148" t="s">
        <v>41</v>
      </c>
      <c r="B15" s="102" t="s">
        <v>42</v>
      </c>
      <c r="C15" s="102" t="s">
        <v>43</v>
      </c>
      <c r="D15" s="131" t="s">
        <v>97</v>
      </c>
      <c r="E15" s="102" t="s">
        <v>54</v>
      </c>
      <c r="F15" s="127" t="s">
        <v>91</v>
      </c>
      <c r="G15" s="129" t="s">
        <v>104</v>
      </c>
      <c r="H15" s="129" t="s">
        <v>104</v>
      </c>
      <c r="I15" s="129" t="s">
        <v>110</v>
      </c>
      <c r="J15" s="129" t="s">
        <v>110</v>
      </c>
      <c r="K15" s="119">
        <v>1801</v>
      </c>
      <c r="L15" s="59" t="s">
        <v>62</v>
      </c>
      <c r="M15" s="51">
        <v>0.5</v>
      </c>
      <c r="N15" s="50" t="s">
        <v>20</v>
      </c>
      <c r="O15" s="51">
        <v>0.5</v>
      </c>
      <c r="P15" s="51"/>
      <c r="Q15" s="51"/>
      <c r="R15" s="51">
        <v>1</v>
      </c>
      <c r="S15" s="38">
        <v>1</v>
      </c>
      <c r="T15" s="4">
        <f>+S15*M15</f>
        <v>0.5</v>
      </c>
      <c r="U15" s="88"/>
      <c r="V15" s="88"/>
      <c r="W15" s="96" t="s">
        <v>120</v>
      </c>
    </row>
    <row r="16" spans="1:23" s="47" customFormat="1" ht="87" customHeight="1">
      <c r="A16" s="149"/>
      <c r="B16" s="103"/>
      <c r="C16" s="103"/>
      <c r="D16" s="133"/>
      <c r="E16" s="103"/>
      <c r="F16" s="128"/>
      <c r="G16" s="105"/>
      <c r="H16" s="105"/>
      <c r="I16" s="105"/>
      <c r="J16" s="105"/>
      <c r="K16" s="121"/>
      <c r="L16" s="59" t="s">
        <v>89</v>
      </c>
      <c r="M16" s="51">
        <v>0.5</v>
      </c>
      <c r="N16" s="50" t="s">
        <v>20</v>
      </c>
      <c r="O16" s="51">
        <v>0.5</v>
      </c>
      <c r="P16" s="51"/>
      <c r="Q16" s="51"/>
      <c r="R16" s="51">
        <v>1</v>
      </c>
      <c r="S16" s="38">
        <v>1</v>
      </c>
      <c r="T16" s="4">
        <f>+S16*M16</f>
        <v>0.5</v>
      </c>
      <c r="U16" s="113"/>
      <c r="V16" s="113"/>
      <c r="W16" s="172"/>
    </row>
    <row r="17" spans="1:23" ht="41.25" customHeight="1">
      <c r="A17" s="92" t="s">
        <v>11</v>
      </c>
      <c r="B17" s="93"/>
      <c r="C17" s="93"/>
      <c r="D17" s="93"/>
      <c r="E17" s="93"/>
      <c r="F17" s="93"/>
      <c r="G17" s="93"/>
      <c r="H17" s="93"/>
      <c r="I17" s="93"/>
      <c r="J17" s="93"/>
      <c r="K17" s="93"/>
      <c r="L17" s="94"/>
      <c r="M17" s="5">
        <f>SUM(M15:M16)</f>
        <v>1</v>
      </c>
      <c r="N17" s="9"/>
      <c r="O17" s="5"/>
      <c r="P17" s="5"/>
      <c r="Q17" s="5"/>
      <c r="R17" s="5"/>
      <c r="S17" s="5"/>
      <c r="T17" s="5">
        <f>SUM(T15:T16)</f>
        <v>1</v>
      </c>
      <c r="U17" s="5">
        <v>0.08</v>
      </c>
      <c r="V17" s="5">
        <f>+U17*T17</f>
        <v>0.08</v>
      </c>
      <c r="W17" s="10"/>
    </row>
    <row r="18" spans="1:23" ht="68.25" customHeight="1">
      <c r="A18" s="117" t="s">
        <v>41</v>
      </c>
      <c r="B18" s="73" t="s">
        <v>42</v>
      </c>
      <c r="C18" s="73" t="s">
        <v>43</v>
      </c>
      <c r="D18" s="131" t="s">
        <v>97</v>
      </c>
      <c r="E18" s="73" t="s">
        <v>82</v>
      </c>
      <c r="F18" s="127">
        <v>3</v>
      </c>
      <c r="G18" s="129">
        <v>2</v>
      </c>
      <c r="H18" s="129">
        <v>2</v>
      </c>
      <c r="I18" s="129">
        <v>3</v>
      </c>
      <c r="J18" s="129">
        <v>3</v>
      </c>
      <c r="K18" s="144">
        <v>21</v>
      </c>
      <c r="L18" s="34" t="s">
        <v>62</v>
      </c>
      <c r="M18" s="28">
        <v>0.5</v>
      </c>
      <c r="N18" s="32" t="s">
        <v>20</v>
      </c>
      <c r="O18" s="28">
        <v>0.5</v>
      </c>
      <c r="P18" s="28"/>
      <c r="Q18" s="28"/>
      <c r="R18" s="28">
        <v>1</v>
      </c>
      <c r="S18" s="38">
        <v>1</v>
      </c>
      <c r="T18" s="4">
        <f>+S18*M18</f>
        <v>0.5</v>
      </c>
      <c r="U18" s="88"/>
      <c r="V18" s="88"/>
      <c r="W18" s="170" t="s">
        <v>121</v>
      </c>
    </row>
    <row r="19" spans="1:23" ht="90.75" customHeight="1">
      <c r="A19" s="118"/>
      <c r="B19" s="74"/>
      <c r="C19" s="74"/>
      <c r="D19" s="133"/>
      <c r="E19" s="74"/>
      <c r="F19" s="128"/>
      <c r="G19" s="130"/>
      <c r="H19" s="130"/>
      <c r="I19" s="130"/>
      <c r="J19" s="130"/>
      <c r="K19" s="145"/>
      <c r="L19" s="34" t="s">
        <v>89</v>
      </c>
      <c r="M19" s="28">
        <v>0.5</v>
      </c>
      <c r="N19" s="32" t="s">
        <v>20</v>
      </c>
      <c r="O19" s="28">
        <v>0.5</v>
      </c>
      <c r="P19" s="28"/>
      <c r="Q19" s="28"/>
      <c r="R19" s="28">
        <v>1</v>
      </c>
      <c r="S19" s="38">
        <v>1</v>
      </c>
      <c r="T19" s="4">
        <f>+S19*M19</f>
        <v>0.5</v>
      </c>
      <c r="U19" s="113"/>
      <c r="V19" s="113"/>
      <c r="W19" s="171"/>
    </row>
    <row r="20" spans="1:23" ht="41.25" customHeight="1">
      <c r="A20" s="92" t="s">
        <v>11</v>
      </c>
      <c r="B20" s="93"/>
      <c r="C20" s="93"/>
      <c r="D20" s="93"/>
      <c r="E20" s="93"/>
      <c r="F20" s="93"/>
      <c r="G20" s="93"/>
      <c r="H20" s="93"/>
      <c r="I20" s="93"/>
      <c r="J20" s="93"/>
      <c r="K20" s="93"/>
      <c r="L20" s="94"/>
      <c r="M20" s="5">
        <f>SUM(M18:M19)</f>
        <v>1</v>
      </c>
      <c r="N20" s="9"/>
      <c r="O20" s="5"/>
      <c r="P20" s="5"/>
      <c r="Q20" s="5"/>
      <c r="R20" s="5"/>
      <c r="S20" s="5"/>
      <c r="T20" s="5">
        <f>SUM(T18:T19)</f>
        <v>1</v>
      </c>
      <c r="U20" s="5">
        <v>0.04</v>
      </c>
      <c r="V20" s="5">
        <f>+U20*T20</f>
        <v>0.04</v>
      </c>
      <c r="W20" s="10"/>
    </row>
    <row r="21" spans="1:23" ht="77.25" customHeight="1">
      <c r="A21" s="95" t="s">
        <v>41</v>
      </c>
      <c r="B21" s="79" t="s">
        <v>44</v>
      </c>
      <c r="C21" s="79" t="s">
        <v>45</v>
      </c>
      <c r="D21" s="75" t="s">
        <v>98</v>
      </c>
      <c r="E21" s="79" t="s">
        <v>80</v>
      </c>
      <c r="F21" s="142">
        <v>47</v>
      </c>
      <c r="G21" s="104">
        <v>15</v>
      </c>
      <c r="H21" s="104">
        <v>29</v>
      </c>
      <c r="I21" s="104">
        <v>35</v>
      </c>
      <c r="J21" s="104">
        <v>54</v>
      </c>
      <c r="K21" s="143">
        <v>160</v>
      </c>
      <c r="L21" s="58" t="s">
        <v>63</v>
      </c>
      <c r="M21" s="23">
        <v>0.5</v>
      </c>
      <c r="N21" s="3" t="s">
        <v>23</v>
      </c>
      <c r="O21" s="43">
        <v>0.25</v>
      </c>
      <c r="P21" s="43">
        <v>0.5</v>
      </c>
      <c r="Q21" s="43">
        <v>0.75</v>
      </c>
      <c r="R21" s="43">
        <v>1</v>
      </c>
      <c r="S21" s="38">
        <v>1</v>
      </c>
      <c r="T21" s="4">
        <f>+S21*M21</f>
        <v>0.5</v>
      </c>
      <c r="U21" s="21"/>
      <c r="V21" s="21"/>
      <c r="W21" s="90" t="s">
        <v>122</v>
      </c>
    </row>
    <row r="22" spans="1:23" ht="93" customHeight="1">
      <c r="A22" s="95"/>
      <c r="B22" s="79"/>
      <c r="C22" s="79"/>
      <c r="D22" s="75"/>
      <c r="E22" s="79"/>
      <c r="F22" s="142"/>
      <c r="G22" s="106"/>
      <c r="H22" s="106"/>
      <c r="I22" s="106"/>
      <c r="J22" s="106"/>
      <c r="K22" s="143"/>
      <c r="L22" s="58" t="s">
        <v>37</v>
      </c>
      <c r="M22" s="14">
        <v>0.5</v>
      </c>
      <c r="N22" s="16" t="s">
        <v>38</v>
      </c>
      <c r="O22" s="43">
        <v>0.25</v>
      </c>
      <c r="P22" s="43">
        <v>0.5</v>
      </c>
      <c r="Q22" s="43">
        <v>0.75</v>
      </c>
      <c r="R22" s="43">
        <v>1</v>
      </c>
      <c r="S22" s="38">
        <v>1</v>
      </c>
      <c r="T22" s="4">
        <f>+S22*M22</f>
        <v>0.5</v>
      </c>
      <c r="U22" s="22"/>
      <c r="V22" s="22"/>
      <c r="W22" s="91"/>
    </row>
    <row r="23" spans="1:23" ht="31.5" customHeight="1">
      <c r="A23" s="92" t="s">
        <v>11</v>
      </c>
      <c r="B23" s="93"/>
      <c r="C23" s="93"/>
      <c r="D23" s="93"/>
      <c r="E23" s="93"/>
      <c r="F23" s="93"/>
      <c r="G23" s="93"/>
      <c r="H23" s="93"/>
      <c r="I23" s="93"/>
      <c r="J23" s="93"/>
      <c r="K23" s="93"/>
      <c r="L23" s="94"/>
      <c r="M23" s="5">
        <f>+M21+M22</f>
        <v>1</v>
      </c>
      <c r="N23" s="9"/>
      <c r="O23" s="5"/>
      <c r="P23" s="5"/>
      <c r="Q23" s="5"/>
      <c r="R23" s="5"/>
      <c r="S23" s="5"/>
      <c r="T23" s="5">
        <f>SUM(T21:T22)</f>
        <v>1</v>
      </c>
      <c r="U23" s="5">
        <v>0.09</v>
      </c>
      <c r="V23" s="5">
        <f>+U23*T23</f>
        <v>0.09</v>
      </c>
      <c r="W23" s="10"/>
    </row>
    <row r="24" spans="1:23" ht="82.5" customHeight="1">
      <c r="A24" s="95" t="s">
        <v>41</v>
      </c>
      <c r="B24" s="79" t="s">
        <v>44</v>
      </c>
      <c r="C24" s="73" t="s">
        <v>45</v>
      </c>
      <c r="D24" s="75" t="s">
        <v>98</v>
      </c>
      <c r="E24" s="73" t="s">
        <v>90</v>
      </c>
      <c r="F24" s="119">
        <v>8</v>
      </c>
      <c r="G24" s="104">
        <v>2</v>
      </c>
      <c r="H24" s="104">
        <v>4</v>
      </c>
      <c r="I24" s="104">
        <v>5</v>
      </c>
      <c r="J24" s="104">
        <v>8</v>
      </c>
      <c r="K24" s="76">
        <v>22</v>
      </c>
      <c r="L24" s="60" t="s">
        <v>36</v>
      </c>
      <c r="M24" s="14">
        <v>0.2</v>
      </c>
      <c r="N24" s="27" t="s">
        <v>19</v>
      </c>
      <c r="O24" s="43">
        <v>0.25</v>
      </c>
      <c r="P24" s="43">
        <v>0.5</v>
      </c>
      <c r="Q24" s="43">
        <v>0.75</v>
      </c>
      <c r="R24" s="43">
        <v>1</v>
      </c>
      <c r="S24" s="39">
        <v>1</v>
      </c>
      <c r="T24" s="4">
        <f>+S24*M24</f>
        <v>0.2</v>
      </c>
      <c r="U24" s="88"/>
      <c r="V24" s="88"/>
      <c r="W24" s="90" t="s">
        <v>112</v>
      </c>
    </row>
    <row r="25" spans="1:23" ht="63.75" customHeight="1">
      <c r="A25" s="95"/>
      <c r="B25" s="79"/>
      <c r="C25" s="122"/>
      <c r="D25" s="75"/>
      <c r="E25" s="122"/>
      <c r="F25" s="120"/>
      <c r="G25" s="105"/>
      <c r="H25" s="105"/>
      <c r="I25" s="105"/>
      <c r="J25" s="105"/>
      <c r="K25" s="175"/>
      <c r="L25" s="60" t="s">
        <v>64</v>
      </c>
      <c r="M25" s="14">
        <v>0.4</v>
      </c>
      <c r="N25" s="27" t="s">
        <v>59</v>
      </c>
      <c r="O25" s="43">
        <v>0.25</v>
      </c>
      <c r="P25" s="43">
        <v>0.5</v>
      </c>
      <c r="Q25" s="43">
        <v>0.75</v>
      </c>
      <c r="R25" s="43">
        <v>1</v>
      </c>
      <c r="S25" s="39">
        <v>1</v>
      </c>
      <c r="T25" s="4">
        <f>+S25*M25</f>
        <v>0.4</v>
      </c>
      <c r="U25" s="113"/>
      <c r="V25" s="113"/>
      <c r="W25" s="169"/>
    </row>
    <row r="26" spans="1:23" ht="54.75" customHeight="1">
      <c r="A26" s="95"/>
      <c r="B26" s="79"/>
      <c r="C26" s="74"/>
      <c r="D26" s="75"/>
      <c r="E26" s="122"/>
      <c r="F26" s="121"/>
      <c r="G26" s="106"/>
      <c r="H26" s="106"/>
      <c r="I26" s="106"/>
      <c r="J26" s="106"/>
      <c r="K26" s="77"/>
      <c r="L26" s="60" t="s">
        <v>76</v>
      </c>
      <c r="M26" s="14">
        <v>0.4</v>
      </c>
      <c r="N26" s="27" t="s">
        <v>65</v>
      </c>
      <c r="O26" s="43">
        <v>0.25</v>
      </c>
      <c r="P26" s="43">
        <v>0.5</v>
      </c>
      <c r="Q26" s="43">
        <v>0.75</v>
      </c>
      <c r="R26" s="43">
        <v>1</v>
      </c>
      <c r="S26" s="39">
        <v>1</v>
      </c>
      <c r="T26" s="4">
        <f>+S26*M26</f>
        <v>0.4</v>
      </c>
      <c r="U26" s="89"/>
      <c r="V26" s="89"/>
      <c r="W26" s="91"/>
    </row>
    <row r="27" spans="1:23" ht="39" customHeight="1">
      <c r="A27" s="92" t="s">
        <v>11</v>
      </c>
      <c r="B27" s="93"/>
      <c r="C27" s="93"/>
      <c r="D27" s="93"/>
      <c r="E27" s="93"/>
      <c r="F27" s="93"/>
      <c r="G27" s="93"/>
      <c r="H27" s="93"/>
      <c r="I27" s="93"/>
      <c r="J27" s="93"/>
      <c r="K27" s="93"/>
      <c r="L27" s="94"/>
      <c r="M27" s="5">
        <f>SUM(M24:M26)</f>
        <v>1</v>
      </c>
      <c r="N27" s="9"/>
      <c r="O27" s="5"/>
      <c r="P27" s="5"/>
      <c r="Q27" s="5"/>
      <c r="R27" s="5"/>
      <c r="S27" s="5"/>
      <c r="T27" s="5">
        <f>SUM(T24:T26)</f>
        <v>1</v>
      </c>
      <c r="U27" s="5">
        <v>0.07</v>
      </c>
      <c r="V27" s="5">
        <f>+U27*T27</f>
        <v>0.07</v>
      </c>
      <c r="W27" s="10"/>
    </row>
    <row r="28" spans="1:23" s="47" customFormat="1" ht="63.75" customHeight="1">
      <c r="A28" s="134" t="s">
        <v>41</v>
      </c>
      <c r="B28" s="135" t="s">
        <v>44</v>
      </c>
      <c r="C28" s="102" t="s">
        <v>45</v>
      </c>
      <c r="D28" s="75" t="s">
        <v>98</v>
      </c>
      <c r="E28" s="102" t="s">
        <v>46</v>
      </c>
      <c r="F28" s="119">
        <v>4</v>
      </c>
      <c r="G28" s="104">
        <v>3</v>
      </c>
      <c r="H28" s="104">
        <v>3</v>
      </c>
      <c r="I28" s="104">
        <v>3</v>
      </c>
      <c r="J28" s="104">
        <v>4</v>
      </c>
      <c r="K28" s="137">
        <v>52</v>
      </c>
      <c r="L28" s="98" t="s">
        <v>56</v>
      </c>
      <c r="M28" s="100">
        <v>1</v>
      </c>
      <c r="N28" s="102" t="s">
        <v>38</v>
      </c>
      <c r="O28" s="43">
        <v>0.25</v>
      </c>
      <c r="P28" s="43">
        <v>0.5</v>
      </c>
      <c r="Q28" s="43">
        <v>0.75</v>
      </c>
      <c r="R28" s="43">
        <v>1</v>
      </c>
      <c r="S28" s="39">
        <v>1</v>
      </c>
      <c r="T28" s="4">
        <f>+S28*M28</f>
        <v>1</v>
      </c>
      <c r="U28" s="88"/>
      <c r="V28" s="88"/>
      <c r="W28" s="96" t="s">
        <v>113</v>
      </c>
    </row>
    <row r="29" spans="1:23" s="47" customFormat="1" ht="54.75" customHeight="1">
      <c r="A29" s="134"/>
      <c r="B29" s="135"/>
      <c r="C29" s="103"/>
      <c r="D29" s="75"/>
      <c r="E29" s="136"/>
      <c r="F29" s="121"/>
      <c r="G29" s="106"/>
      <c r="H29" s="106"/>
      <c r="I29" s="106"/>
      <c r="J29" s="106"/>
      <c r="K29" s="138"/>
      <c r="L29" s="99"/>
      <c r="M29" s="101"/>
      <c r="N29" s="103"/>
      <c r="O29" s="43">
        <v>0.25</v>
      </c>
      <c r="P29" s="43">
        <v>0.5</v>
      </c>
      <c r="Q29" s="43">
        <v>0.75</v>
      </c>
      <c r="R29" s="43">
        <v>1</v>
      </c>
      <c r="S29" s="39">
        <v>1</v>
      </c>
      <c r="T29" s="4">
        <f>+S28*M29</f>
        <v>0</v>
      </c>
      <c r="U29" s="89"/>
      <c r="V29" s="89"/>
      <c r="W29" s="97"/>
    </row>
    <row r="30" spans="1:23" ht="39" customHeight="1">
      <c r="A30" s="92" t="s">
        <v>11</v>
      </c>
      <c r="B30" s="93"/>
      <c r="C30" s="93"/>
      <c r="D30" s="93"/>
      <c r="E30" s="93"/>
      <c r="F30" s="93"/>
      <c r="G30" s="93"/>
      <c r="H30" s="93"/>
      <c r="I30" s="93"/>
      <c r="J30" s="93"/>
      <c r="K30" s="93"/>
      <c r="L30" s="94"/>
      <c r="M30" s="5">
        <f>SUM(M28:M29)</f>
        <v>1</v>
      </c>
      <c r="N30" s="9"/>
      <c r="O30" s="5"/>
      <c r="P30" s="5"/>
      <c r="Q30" s="5"/>
      <c r="R30" s="5"/>
      <c r="S30" s="5"/>
      <c r="T30" s="5">
        <f>SUM(T28:T29)</f>
        <v>1</v>
      </c>
      <c r="U30" s="5">
        <v>0.08</v>
      </c>
      <c r="V30" s="5">
        <f>+U30*T30</f>
        <v>0.08</v>
      </c>
      <c r="W30" s="10"/>
    </row>
    <row r="31" spans="1:23" ht="69.75" customHeight="1">
      <c r="A31" s="95" t="s">
        <v>41</v>
      </c>
      <c r="B31" s="79" t="s">
        <v>44</v>
      </c>
      <c r="C31" s="73" t="s">
        <v>45</v>
      </c>
      <c r="D31" s="75" t="s">
        <v>98</v>
      </c>
      <c r="E31" s="73" t="s">
        <v>47</v>
      </c>
      <c r="F31" s="139">
        <v>7</v>
      </c>
      <c r="G31" s="104">
        <v>1</v>
      </c>
      <c r="H31" s="104">
        <v>2</v>
      </c>
      <c r="I31" s="104">
        <v>4</v>
      </c>
      <c r="J31" s="104">
        <v>8</v>
      </c>
      <c r="K31" s="76">
        <v>102</v>
      </c>
      <c r="L31" s="60" t="s">
        <v>77</v>
      </c>
      <c r="M31" s="14">
        <v>0.5</v>
      </c>
      <c r="N31" s="27" t="s">
        <v>83</v>
      </c>
      <c r="O31" s="43">
        <v>0.25</v>
      </c>
      <c r="P31" s="43">
        <v>0.5</v>
      </c>
      <c r="Q31" s="43">
        <v>0.75</v>
      </c>
      <c r="R31" s="43">
        <v>1</v>
      </c>
      <c r="S31" s="39">
        <v>1</v>
      </c>
      <c r="T31" s="4">
        <f>+S31*M31</f>
        <v>0.5</v>
      </c>
      <c r="U31" s="88"/>
      <c r="V31" s="88"/>
      <c r="W31" s="90" t="s">
        <v>114</v>
      </c>
    </row>
    <row r="32" spans="1:23" ht="54.75" customHeight="1">
      <c r="A32" s="95"/>
      <c r="B32" s="79"/>
      <c r="C32" s="74"/>
      <c r="D32" s="75"/>
      <c r="E32" s="122"/>
      <c r="F32" s="140"/>
      <c r="G32" s="106"/>
      <c r="H32" s="106"/>
      <c r="I32" s="106"/>
      <c r="J32" s="106"/>
      <c r="K32" s="77"/>
      <c r="L32" s="60" t="s">
        <v>78</v>
      </c>
      <c r="M32" s="64">
        <v>0.5</v>
      </c>
      <c r="N32" s="27" t="s">
        <v>57</v>
      </c>
      <c r="O32" s="43">
        <v>0.25</v>
      </c>
      <c r="P32" s="43">
        <v>0.5</v>
      </c>
      <c r="Q32" s="43">
        <v>0.75</v>
      </c>
      <c r="R32" s="43">
        <v>1</v>
      </c>
      <c r="S32" s="39">
        <v>1</v>
      </c>
      <c r="T32" s="4">
        <f>+S32*M32</f>
        <v>0.5</v>
      </c>
      <c r="U32" s="89"/>
      <c r="V32" s="89"/>
      <c r="W32" s="91"/>
    </row>
    <row r="33" spans="1:23" ht="39" customHeight="1">
      <c r="A33" s="92" t="s">
        <v>11</v>
      </c>
      <c r="B33" s="93"/>
      <c r="C33" s="93"/>
      <c r="D33" s="93"/>
      <c r="E33" s="93"/>
      <c r="F33" s="93"/>
      <c r="G33" s="93"/>
      <c r="H33" s="93"/>
      <c r="I33" s="93"/>
      <c r="J33" s="93"/>
      <c r="K33" s="93"/>
      <c r="L33" s="94"/>
      <c r="M33" s="5">
        <f>SUM(M31:M32)</f>
        <v>1</v>
      </c>
      <c r="N33" s="9"/>
      <c r="O33" s="5"/>
      <c r="P33" s="5"/>
      <c r="Q33" s="5"/>
      <c r="R33" s="5"/>
      <c r="S33" s="5"/>
      <c r="T33" s="5">
        <f>SUM(T31:T32)</f>
        <v>1</v>
      </c>
      <c r="U33" s="5">
        <v>0.09</v>
      </c>
      <c r="V33" s="5">
        <f>+U33*T33</f>
        <v>0.09</v>
      </c>
      <c r="W33" s="10"/>
    </row>
    <row r="34" spans="1:23" ht="63.75" customHeight="1">
      <c r="A34" s="95" t="s">
        <v>41</v>
      </c>
      <c r="B34" s="79" t="s">
        <v>44</v>
      </c>
      <c r="C34" s="73" t="s">
        <v>45</v>
      </c>
      <c r="D34" s="75" t="s">
        <v>98</v>
      </c>
      <c r="E34" s="73" t="s">
        <v>84</v>
      </c>
      <c r="F34" s="139">
        <v>6</v>
      </c>
      <c r="G34" s="104">
        <v>1</v>
      </c>
      <c r="H34" s="104">
        <v>2</v>
      </c>
      <c r="I34" s="104">
        <v>3</v>
      </c>
      <c r="J34" s="104">
        <v>7</v>
      </c>
      <c r="K34" s="76">
        <v>82</v>
      </c>
      <c r="L34" s="60" t="s">
        <v>85</v>
      </c>
      <c r="M34" s="14">
        <v>0.5</v>
      </c>
      <c r="N34" s="27" t="s">
        <v>66</v>
      </c>
      <c r="O34" s="43">
        <v>0.25</v>
      </c>
      <c r="P34" s="43">
        <v>0.5</v>
      </c>
      <c r="Q34" s="43">
        <v>0.75</v>
      </c>
      <c r="R34" s="43">
        <v>1</v>
      </c>
      <c r="S34" s="39">
        <v>1</v>
      </c>
      <c r="T34" s="4">
        <f>+S34*M34</f>
        <v>0.5</v>
      </c>
      <c r="U34" s="88"/>
      <c r="V34" s="88"/>
      <c r="W34" s="90" t="s">
        <v>123</v>
      </c>
    </row>
    <row r="35" spans="1:23" ht="70.5" customHeight="1">
      <c r="A35" s="95"/>
      <c r="B35" s="79"/>
      <c r="C35" s="74"/>
      <c r="D35" s="75"/>
      <c r="E35" s="122"/>
      <c r="F35" s="140"/>
      <c r="G35" s="106"/>
      <c r="H35" s="106"/>
      <c r="I35" s="106"/>
      <c r="J35" s="106"/>
      <c r="K35" s="77"/>
      <c r="L35" s="60" t="s">
        <v>86</v>
      </c>
      <c r="M35" s="14">
        <v>0.5</v>
      </c>
      <c r="N35" s="27" t="s">
        <v>67</v>
      </c>
      <c r="O35" s="43">
        <v>0.25</v>
      </c>
      <c r="P35" s="43">
        <v>0.5</v>
      </c>
      <c r="Q35" s="43">
        <v>0.75</v>
      </c>
      <c r="R35" s="43">
        <v>1</v>
      </c>
      <c r="S35" s="40">
        <v>1</v>
      </c>
      <c r="T35" s="4">
        <f>+S35*M35</f>
        <v>0.5</v>
      </c>
      <c r="U35" s="89"/>
      <c r="V35" s="89"/>
      <c r="W35" s="91"/>
    </row>
    <row r="36" spans="1:23" ht="39" customHeight="1">
      <c r="A36" s="92" t="s">
        <v>11</v>
      </c>
      <c r="B36" s="93"/>
      <c r="C36" s="93"/>
      <c r="D36" s="93"/>
      <c r="E36" s="93"/>
      <c r="F36" s="93"/>
      <c r="G36" s="93"/>
      <c r="H36" s="93"/>
      <c r="I36" s="93"/>
      <c r="J36" s="93"/>
      <c r="K36" s="93"/>
      <c r="L36" s="94"/>
      <c r="M36" s="5">
        <f>SUM(M34:M35)</f>
        <v>1</v>
      </c>
      <c r="N36" s="9"/>
      <c r="O36" s="5"/>
      <c r="P36" s="5"/>
      <c r="Q36" s="5"/>
      <c r="R36" s="5"/>
      <c r="S36" s="5"/>
      <c r="T36" s="5">
        <f>SUM(T34:T35)</f>
        <v>1</v>
      </c>
      <c r="U36" s="5">
        <v>0.08</v>
      </c>
      <c r="V36" s="5">
        <f>+U36*T36</f>
        <v>0.08</v>
      </c>
      <c r="W36" s="10"/>
    </row>
    <row r="37" spans="1:23" ht="63" customHeight="1">
      <c r="A37" s="123" t="s">
        <v>9</v>
      </c>
      <c r="B37" s="125" t="s">
        <v>42</v>
      </c>
      <c r="C37" s="114" t="s">
        <v>15</v>
      </c>
      <c r="D37" s="131" t="s">
        <v>99</v>
      </c>
      <c r="E37" s="114" t="s">
        <v>68</v>
      </c>
      <c r="F37" s="119">
        <v>15</v>
      </c>
      <c r="G37" s="104">
        <v>10</v>
      </c>
      <c r="H37" s="104">
        <v>12</v>
      </c>
      <c r="I37" s="104">
        <v>14</v>
      </c>
      <c r="J37" s="104">
        <v>16</v>
      </c>
      <c r="K37" s="137">
        <v>177</v>
      </c>
      <c r="L37" s="58" t="s">
        <v>27</v>
      </c>
      <c r="M37" s="14">
        <v>0.2</v>
      </c>
      <c r="N37" s="3" t="s">
        <v>21</v>
      </c>
      <c r="O37" s="43">
        <v>0.5</v>
      </c>
      <c r="P37" s="43"/>
      <c r="Q37" s="43">
        <v>1</v>
      </c>
      <c r="R37" s="43"/>
      <c r="S37" s="38">
        <v>1</v>
      </c>
      <c r="T37" s="4">
        <f>+S37*M37</f>
        <v>0.2</v>
      </c>
      <c r="U37" s="5"/>
      <c r="V37" s="5"/>
      <c r="W37" s="90" t="s">
        <v>115</v>
      </c>
    </row>
    <row r="38" spans="1:23" ht="45" customHeight="1">
      <c r="A38" s="146"/>
      <c r="B38" s="147"/>
      <c r="C38" s="115"/>
      <c r="D38" s="132"/>
      <c r="E38" s="115"/>
      <c r="F38" s="120"/>
      <c r="G38" s="105"/>
      <c r="H38" s="105"/>
      <c r="I38" s="105"/>
      <c r="J38" s="105"/>
      <c r="K38" s="141"/>
      <c r="L38" s="58" t="s">
        <v>22</v>
      </c>
      <c r="M38" s="14">
        <v>0.3</v>
      </c>
      <c r="N38" s="3" t="s">
        <v>21</v>
      </c>
      <c r="O38" s="43">
        <v>0.25</v>
      </c>
      <c r="P38" s="43">
        <v>0.5</v>
      </c>
      <c r="Q38" s="43">
        <v>0.75</v>
      </c>
      <c r="R38" s="43">
        <v>1</v>
      </c>
      <c r="S38" s="38">
        <v>1</v>
      </c>
      <c r="T38" s="4">
        <f>+S38*M38</f>
        <v>0.3</v>
      </c>
      <c r="U38" s="5"/>
      <c r="V38" s="5"/>
      <c r="W38" s="169"/>
    </row>
    <row r="39" spans="1:23" ht="54.75" customHeight="1">
      <c r="A39" s="146"/>
      <c r="B39" s="147"/>
      <c r="C39" s="115"/>
      <c r="D39" s="132"/>
      <c r="E39" s="115"/>
      <c r="F39" s="120"/>
      <c r="G39" s="105"/>
      <c r="H39" s="105"/>
      <c r="I39" s="105"/>
      <c r="J39" s="105"/>
      <c r="K39" s="141"/>
      <c r="L39" s="66" t="s">
        <v>94</v>
      </c>
      <c r="M39" s="14">
        <v>0.2</v>
      </c>
      <c r="N39" s="3" t="s">
        <v>21</v>
      </c>
      <c r="O39" s="43">
        <v>0.25</v>
      </c>
      <c r="P39" s="43">
        <v>0.5</v>
      </c>
      <c r="Q39" s="43">
        <v>0.75</v>
      </c>
      <c r="R39" s="43">
        <v>1</v>
      </c>
      <c r="S39" s="38">
        <v>1</v>
      </c>
      <c r="T39" s="4">
        <f>+S39*M39</f>
        <v>0.2</v>
      </c>
      <c r="U39" s="5"/>
      <c r="V39" s="5"/>
      <c r="W39" s="169"/>
    </row>
    <row r="40" spans="1:23" ht="40.5" customHeight="1">
      <c r="A40" s="124"/>
      <c r="B40" s="126"/>
      <c r="C40" s="116"/>
      <c r="D40" s="133"/>
      <c r="E40" s="116"/>
      <c r="F40" s="121"/>
      <c r="G40" s="106"/>
      <c r="H40" s="106"/>
      <c r="I40" s="106"/>
      <c r="J40" s="106"/>
      <c r="K40" s="138"/>
      <c r="L40" s="58" t="s">
        <v>28</v>
      </c>
      <c r="M40" s="14">
        <v>0.3</v>
      </c>
      <c r="N40" s="3" t="s">
        <v>23</v>
      </c>
      <c r="O40" s="43">
        <v>0.25</v>
      </c>
      <c r="P40" s="43">
        <v>0.5</v>
      </c>
      <c r="Q40" s="43">
        <v>0.75</v>
      </c>
      <c r="R40" s="43">
        <v>1</v>
      </c>
      <c r="S40" s="38">
        <v>1</v>
      </c>
      <c r="T40" s="4">
        <f>+S40*M40</f>
        <v>0.3</v>
      </c>
      <c r="U40" s="5"/>
      <c r="V40" s="5"/>
      <c r="W40" s="91"/>
    </row>
    <row r="41" spans="1:23" ht="39" customHeight="1">
      <c r="A41" s="92" t="s">
        <v>11</v>
      </c>
      <c r="B41" s="93"/>
      <c r="C41" s="93"/>
      <c r="D41" s="93"/>
      <c r="E41" s="93"/>
      <c r="F41" s="93"/>
      <c r="G41" s="93"/>
      <c r="H41" s="93"/>
      <c r="I41" s="93"/>
      <c r="J41" s="93"/>
      <c r="K41" s="93"/>
      <c r="L41" s="94"/>
      <c r="M41" s="5">
        <f>SUM(M37:M40)</f>
        <v>1</v>
      </c>
      <c r="N41" s="9"/>
      <c r="O41" s="5"/>
      <c r="P41" s="5"/>
      <c r="Q41" s="5"/>
      <c r="R41" s="5"/>
      <c r="S41" s="5"/>
      <c r="T41" s="5">
        <f>SUM(T37:T40)</f>
        <v>1</v>
      </c>
      <c r="U41" s="5">
        <v>0.08</v>
      </c>
      <c r="V41" s="5">
        <f>+U41*T41</f>
        <v>0.08</v>
      </c>
      <c r="W41" s="10"/>
    </row>
    <row r="42" spans="1:23" ht="55.5" customHeight="1">
      <c r="A42" s="123" t="s">
        <v>9</v>
      </c>
      <c r="B42" s="125" t="s">
        <v>42</v>
      </c>
      <c r="C42" s="114" t="s">
        <v>79</v>
      </c>
      <c r="D42" s="131" t="s">
        <v>100</v>
      </c>
      <c r="E42" s="114" t="s">
        <v>69</v>
      </c>
      <c r="F42" s="119">
        <v>6</v>
      </c>
      <c r="G42" s="104">
        <v>4</v>
      </c>
      <c r="H42" s="104">
        <v>5</v>
      </c>
      <c r="I42" s="104">
        <v>6</v>
      </c>
      <c r="J42" s="104">
        <v>9</v>
      </c>
      <c r="K42" s="137">
        <v>148</v>
      </c>
      <c r="L42" s="58" t="s">
        <v>27</v>
      </c>
      <c r="M42" s="14">
        <v>0.2</v>
      </c>
      <c r="N42" s="3" t="s">
        <v>21</v>
      </c>
      <c r="O42" s="43">
        <v>0.5</v>
      </c>
      <c r="P42" s="43"/>
      <c r="Q42" s="43">
        <v>1</v>
      </c>
      <c r="R42" s="43"/>
      <c r="S42" s="38">
        <v>1</v>
      </c>
      <c r="T42" s="4">
        <f>+S42*M42</f>
        <v>0.2</v>
      </c>
      <c r="U42" s="5"/>
      <c r="V42" s="5"/>
      <c r="W42" s="90" t="s">
        <v>116</v>
      </c>
    </row>
    <row r="43" spans="1:23" ht="58.5" customHeight="1">
      <c r="A43" s="146"/>
      <c r="B43" s="147"/>
      <c r="C43" s="115"/>
      <c r="D43" s="132"/>
      <c r="E43" s="115"/>
      <c r="F43" s="120"/>
      <c r="G43" s="105"/>
      <c r="H43" s="105"/>
      <c r="I43" s="105"/>
      <c r="J43" s="105"/>
      <c r="K43" s="141"/>
      <c r="L43" s="58" t="s">
        <v>22</v>
      </c>
      <c r="M43" s="14">
        <v>0.4</v>
      </c>
      <c r="N43" s="3" t="s">
        <v>21</v>
      </c>
      <c r="O43" s="43">
        <v>0.5</v>
      </c>
      <c r="P43" s="43"/>
      <c r="Q43" s="43">
        <v>1</v>
      </c>
      <c r="R43" s="43"/>
      <c r="S43" s="38">
        <v>1</v>
      </c>
      <c r="T43" s="4">
        <f>+S43*M43</f>
        <v>0.4</v>
      </c>
      <c r="U43" s="5"/>
      <c r="V43" s="5"/>
      <c r="W43" s="169"/>
    </row>
    <row r="44" spans="1:23" ht="42" customHeight="1">
      <c r="A44" s="124"/>
      <c r="B44" s="126"/>
      <c r="C44" s="116"/>
      <c r="D44" s="133"/>
      <c r="E44" s="116"/>
      <c r="F44" s="121"/>
      <c r="G44" s="106"/>
      <c r="H44" s="106"/>
      <c r="I44" s="106"/>
      <c r="J44" s="106"/>
      <c r="K44" s="138"/>
      <c r="L44" s="58" t="s">
        <v>28</v>
      </c>
      <c r="M44" s="14">
        <v>0.4</v>
      </c>
      <c r="N44" s="3" t="s">
        <v>23</v>
      </c>
      <c r="O44" s="43">
        <v>0.25</v>
      </c>
      <c r="P44" s="43">
        <v>0.5</v>
      </c>
      <c r="Q44" s="43">
        <v>0.75</v>
      </c>
      <c r="R44" s="43">
        <v>1</v>
      </c>
      <c r="S44" s="38">
        <v>1</v>
      </c>
      <c r="T44" s="4">
        <f>+S44*M44</f>
        <v>0.4</v>
      </c>
      <c r="U44" s="5"/>
      <c r="V44" s="5"/>
      <c r="W44" s="91"/>
    </row>
    <row r="45" spans="1:23" ht="33.75" customHeight="1">
      <c r="A45" s="92" t="s">
        <v>11</v>
      </c>
      <c r="B45" s="93"/>
      <c r="C45" s="93"/>
      <c r="D45" s="93"/>
      <c r="E45" s="93"/>
      <c r="F45" s="93"/>
      <c r="G45" s="93"/>
      <c r="H45" s="93"/>
      <c r="I45" s="93"/>
      <c r="J45" s="93"/>
      <c r="K45" s="93"/>
      <c r="L45" s="94"/>
      <c r="M45" s="5">
        <f>SUM(M42:M44)</f>
        <v>1</v>
      </c>
      <c r="N45" s="9"/>
      <c r="O45" s="5"/>
      <c r="P45" s="5"/>
      <c r="Q45" s="5"/>
      <c r="R45" s="5"/>
      <c r="S45" s="5"/>
      <c r="T45" s="5">
        <f>SUM(T42:T44)</f>
        <v>1</v>
      </c>
      <c r="U45" s="5">
        <v>0.07</v>
      </c>
      <c r="V45" s="5">
        <f>+U45*T45</f>
        <v>0.07</v>
      </c>
      <c r="W45" s="10"/>
    </row>
    <row r="46" spans="1:23" ht="71.25" customHeight="1">
      <c r="A46" s="95" t="s">
        <v>41</v>
      </c>
      <c r="B46" s="79" t="s">
        <v>42</v>
      </c>
      <c r="C46" s="79" t="s">
        <v>48</v>
      </c>
      <c r="D46" s="75" t="s">
        <v>101</v>
      </c>
      <c r="E46" s="79" t="s">
        <v>49</v>
      </c>
      <c r="F46" s="135">
        <v>7</v>
      </c>
      <c r="G46" s="107">
        <v>1</v>
      </c>
      <c r="H46" s="107">
        <v>3</v>
      </c>
      <c r="I46" s="107">
        <v>4</v>
      </c>
      <c r="J46" s="107">
        <v>7</v>
      </c>
      <c r="K46" s="173">
        <v>128</v>
      </c>
      <c r="L46" s="61" t="s">
        <v>58</v>
      </c>
      <c r="M46" s="14">
        <v>0.3</v>
      </c>
      <c r="N46" s="16" t="s">
        <v>19</v>
      </c>
      <c r="O46" s="43">
        <v>0.25</v>
      </c>
      <c r="P46" s="43">
        <v>0.5</v>
      </c>
      <c r="Q46" s="43">
        <v>0.75</v>
      </c>
      <c r="R46" s="43">
        <v>1</v>
      </c>
      <c r="S46" s="38">
        <v>1</v>
      </c>
      <c r="T46" s="4">
        <f>+S46*M46</f>
        <v>0.3</v>
      </c>
      <c r="U46" s="15"/>
      <c r="V46" s="15"/>
      <c r="W46" s="90" t="s">
        <v>117</v>
      </c>
    </row>
    <row r="47" spans="1:23" ht="71.25" customHeight="1">
      <c r="A47" s="95"/>
      <c r="B47" s="79"/>
      <c r="C47" s="79"/>
      <c r="D47" s="75"/>
      <c r="E47" s="79"/>
      <c r="F47" s="135"/>
      <c r="G47" s="108"/>
      <c r="H47" s="108"/>
      <c r="I47" s="108"/>
      <c r="J47" s="108"/>
      <c r="K47" s="173"/>
      <c r="L47" s="61" t="s">
        <v>87</v>
      </c>
      <c r="M47" s="14">
        <v>0.3</v>
      </c>
      <c r="N47" s="16" t="s">
        <v>59</v>
      </c>
      <c r="O47" s="43">
        <v>0.25</v>
      </c>
      <c r="P47" s="43">
        <v>0.5</v>
      </c>
      <c r="Q47" s="43">
        <v>0.75</v>
      </c>
      <c r="R47" s="43">
        <v>1</v>
      </c>
      <c r="S47" s="38">
        <v>1</v>
      </c>
      <c r="T47" s="4">
        <f>+S47*M47</f>
        <v>0.3</v>
      </c>
      <c r="U47" s="65"/>
      <c r="V47" s="65"/>
      <c r="W47" s="169"/>
    </row>
    <row r="48" spans="1:23" ht="67.5" customHeight="1">
      <c r="A48" s="95"/>
      <c r="B48" s="79"/>
      <c r="C48" s="79"/>
      <c r="D48" s="75"/>
      <c r="E48" s="79"/>
      <c r="F48" s="135"/>
      <c r="G48" s="109"/>
      <c r="H48" s="109"/>
      <c r="I48" s="109"/>
      <c r="J48" s="109"/>
      <c r="K48" s="173"/>
      <c r="L48" s="67" t="s">
        <v>93</v>
      </c>
      <c r="M48" s="14">
        <v>0.4</v>
      </c>
      <c r="N48" s="16" t="s">
        <v>19</v>
      </c>
      <c r="O48" s="43"/>
      <c r="P48" s="43">
        <v>0.5</v>
      </c>
      <c r="Q48" s="43"/>
      <c r="R48" s="43">
        <v>1</v>
      </c>
      <c r="S48" s="38">
        <v>1</v>
      </c>
      <c r="T48" s="4">
        <f>+S48*M48</f>
        <v>0.4</v>
      </c>
      <c r="U48" s="25"/>
      <c r="V48" s="25"/>
      <c r="W48" s="91"/>
    </row>
    <row r="49" spans="1:23" ht="30" customHeight="1">
      <c r="A49" s="92" t="s">
        <v>11</v>
      </c>
      <c r="B49" s="93"/>
      <c r="C49" s="93"/>
      <c r="D49" s="93"/>
      <c r="E49" s="93"/>
      <c r="F49" s="93"/>
      <c r="G49" s="93"/>
      <c r="H49" s="93"/>
      <c r="I49" s="93"/>
      <c r="J49" s="93"/>
      <c r="K49" s="93"/>
      <c r="L49" s="94"/>
      <c r="M49" s="5">
        <f>SUM(M46:M48)</f>
        <v>1</v>
      </c>
      <c r="N49" s="9"/>
      <c r="O49" s="5"/>
      <c r="P49" s="5"/>
      <c r="Q49" s="5"/>
      <c r="R49" s="5"/>
      <c r="S49" s="5"/>
      <c r="T49" s="5">
        <f>SUM(T46:T48)</f>
        <v>1</v>
      </c>
      <c r="U49" s="5">
        <v>0.05</v>
      </c>
      <c r="V49" s="5">
        <f>+U49*T49</f>
        <v>0.05</v>
      </c>
      <c r="W49" s="10"/>
    </row>
    <row r="50" spans="1:23" s="47" customFormat="1" ht="117.75" customHeight="1">
      <c r="A50" s="48" t="s">
        <v>41</v>
      </c>
      <c r="B50" s="49" t="s">
        <v>42</v>
      </c>
      <c r="C50" s="49" t="s">
        <v>50</v>
      </c>
      <c r="D50" s="54" t="s">
        <v>102</v>
      </c>
      <c r="E50" s="49" t="s">
        <v>51</v>
      </c>
      <c r="F50" s="68">
        <v>57</v>
      </c>
      <c r="G50" s="53">
        <v>40</v>
      </c>
      <c r="H50" s="53">
        <v>40</v>
      </c>
      <c r="I50" s="53">
        <v>59</v>
      </c>
      <c r="J50" s="53">
        <v>61</v>
      </c>
      <c r="K50" s="46">
        <v>212</v>
      </c>
      <c r="L50" s="59" t="s">
        <v>88</v>
      </c>
      <c r="M50" s="51">
        <v>1</v>
      </c>
      <c r="N50" s="50" t="s">
        <v>19</v>
      </c>
      <c r="O50" s="51"/>
      <c r="P50" s="51"/>
      <c r="Q50" s="51"/>
      <c r="R50" s="51">
        <v>1</v>
      </c>
      <c r="S50" s="38">
        <v>1</v>
      </c>
      <c r="T50" s="4">
        <f>+S50*M50</f>
        <v>1</v>
      </c>
      <c r="U50" s="45"/>
      <c r="V50" s="45"/>
      <c r="W50" s="52" t="s">
        <v>124</v>
      </c>
    </row>
    <row r="51" spans="1:23" ht="30" customHeight="1">
      <c r="A51" s="92" t="s">
        <v>11</v>
      </c>
      <c r="B51" s="93"/>
      <c r="C51" s="93"/>
      <c r="D51" s="93"/>
      <c r="E51" s="93"/>
      <c r="F51" s="93"/>
      <c r="G51" s="93"/>
      <c r="H51" s="93"/>
      <c r="I51" s="93"/>
      <c r="J51" s="93"/>
      <c r="K51" s="93"/>
      <c r="L51" s="94"/>
      <c r="M51" s="5">
        <f>SUM(M50:M50)</f>
        <v>1</v>
      </c>
      <c r="N51" s="9"/>
      <c r="O51" s="5"/>
      <c r="P51" s="5"/>
      <c r="Q51" s="5"/>
      <c r="R51" s="5"/>
      <c r="S51" s="5"/>
      <c r="T51" s="5">
        <f>SUM(T50:T50)</f>
        <v>1</v>
      </c>
      <c r="U51" s="5">
        <v>0.07</v>
      </c>
      <c r="V51" s="5">
        <f>+U51*T51</f>
        <v>0.07</v>
      </c>
      <c r="W51" s="10"/>
    </row>
    <row r="52" spans="1:23" ht="127.5" customHeight="1">
      <c r="A52" s="29" t="s">
        <v>41</v>
      </c>
      <c r="B52" s="30" t="s">
        <v>42</v>
      </c>
      <c r="C52" s="30" t="s">
        <v>52</v>
      </c>
      <c r="D52" s="55" t="s">
        <v>103</v>
      </c>
      <c r="E52" s="30" t="s">
        <v>60</v>
      </c>
      <c r="F52" s="44">
        <v>44</v>
      </c>
      <c r="G52" s="37">
        <v>25</v>
      </c>
      <c r="H52" s="37">
        <v>28</v>
      </c>
      <c r="I52" s="37">
        <v>28</v>
      </c>
      <c r="J52" s="37">
        <v>96</v>
      </c>
      <c r="K52" s="31">
        <v>106</v>
      </c>
      <c r="L52" s="34" t="s">
        <v>70</v>
      </c>
      <c r="M52" s="33">
        <v>1</v>
      </c>
      <c r="N52" s="34" t="s">
        <v>19</v>
      </c>
      <c r="O52" s="43">
        <v>0.25</v>
      </c>
      <c r="P52" s="43">
        <v>0.5</v>
      </c>
      <c r="Q52" s="43">
        <v>0.75</v>
      </c>
      <c r="R52" s="43">
        <v>1</v>
      </c>
      <c r="S52" s="38">
        <v>1</v>
      </c>
      <c r="T52" s="4">
        <f>+S52*M52</f>
        <v>1</v>
      </c>
      <c r="U52" s="26"/>
      <c r="V52" s="26"/>
      <c r="W52" s="35" t="s">
        <v>118</v>
      </c>
    </row>
    <row r="53" spans="1:23" ht="30" customHeight="1">
      <c r="A53" s="92" t="s">
        <v>11</v>
      </c>
      <c r="B53" s="93"/>
      <c r="C53" s="93"/>
      <c r="D53" s="93"/>
      <c r="E53" s="93"/>
      <c r="F53" s="93"/>
      <c r="G53" s="93"/>
      <c r="H53" s="93"/>
      <c r="I53" s="93"/>
      <c r="J53" s="93"/>
      <c r="K53" s="93"/>
      <c r="L53" s="94"/>
      <c r="M53" s="5">
        <f>SUM(M52:M52)</f>
        <v>1</v>
      </c>
      <c r="N53" s="9"/>
      <c r="O53" s="5"/>
      <c r="P53" s="5"/>
      <c r="Q53" s="5"/>
      <c r="R53" s="5"/>
      <c r="S53" s="5"/>
      <c r="T53" s="5">
        <f>SUM(T52:T52)</f>
        <v>1</v>
      </c>
      <c r="U53" s="5">
        <v>0.07</v>
      </c>
      <c r="V53" s="5">
        <f>+U53*T53</f>
        <v>0.07</v>
      </c>
      <c r="W53" s="10"/>
    </row>
    <row r="54" spans="1:23" ht="60" customHeight="1">
      <c r="A54" s="123" t="s">
        <v>41</v>
      </c>
      <c r="B54" s="125" t="s">
        <v>42</v>
      </c>
      <c r="C54" s="78" t="s">
        <v>32</v>
      </c>
      <c r="D54" s="75" t="s">
        <v>95</v>
      </c>
      <c r="E54" s="79" t="s">
        <v>33</v>
      </c>
      <c r="F54" s="79">
        <v>20</v>
      </c>
      <c r="G54" s="107">
        <v>5</v>
      </c>
      <c r="H54" s="107">
        <v>10</v>
      </c>
      <c r="I54" s="107">
        <v>14</v>
      </c>
      <c r="J54" s="107">
        <v>20</v>
      </c>
      <c r="K54" s="174">
        <v>200</v>
      </c>
      <c r="L54" s="61" t="s">
        <v>34</v>
      </c>
      <c r="M54" s="14">
        <v>0.7</v>
      </c>
      <c r="N54" s="16" t="s">
        <v>39</v>
      </c>
      <c r="O54" s="14">
        <v>0.5</v>
      </c>
      <c r="P54" s="14"/>
      <c r="Q54" s="14"/>
      <c r="R54" s="14">
        <v>1</v>
      </c>
      <c r="S54" s="38">
        <v>1</v>
      </c>
      <c r="T54" s="4">
        <f>+S54*M54</f>
        <v>0.7</v>
      </c>
      <c r="U54" s="24"/>
      <c r="V54" s="24"/>
      <c r="W54" s="90" t="s">
        <v>119</v>
      </c>
    </row>
    <row r="55" spans="1:23" ht="64.5" customHeight="1">
      <c r="A55" s="124"/>
      <c r="B55" s="126"/>
      <c r="C55" s="78"/>
      <c r="D55" s="75"/>
      <c r="E55" s="79"/>
      <c r="F55" s="79"/>
      <c r="G55" s="109"/>
      <c r="H55" s="109"/>
      <c r="I55" s="109"/>
      <c r="J55" s="109"/>
      <c r="K55" s="174"/>
      <c r="L55" s="61" t="s">
        <v>35</v>
      </c>
      <c r="M55" s="14">
        <v>0.3</v>
      </c>
      <c r="N55" s="16" t="s">
        <v>39</v>
      </c>
      <c r="O55" s="14">
        <v>0.5</v>
      </c>
      <c r="P55" s="14"/>
      <c r="Q55" s="14"/>
      <c r="R55" s="14">
        <v>1</v>
      </c>
      <c r="S55" s="38">
        <v>1</v>
      </c>
      <c r="T55" s="4">
        <f>+S55*M55</f>
        <v>0.3</v>
      </c>
      <c r="U55" s="24"/>
      <c r="V55" s="24"/>
      <c r="W55" s="91"/>
    </row>
    <row r="56" spans="1:23" ht="39" customHeight="1">
      <c r="A56" s="92" t="s">
        <v>11</v>
      </c>
      <c r="B56" s="93"/>
      <c r="C56" s="93"/>
      <c r="D56" s="93"/>
      <c r="E56" s="93"/>
      <c r="F56" s="93"/>
      <c r="G56" s="93"/>
      <c r="H56" s="93"/>
      <c r="I56" s="93"/>
      <c r="J56" s="93"/>
      <c r="K56" s="93"/>
      <c r="L56" s="94"/>
      <c r="M56" s="5">
        <f>SUM(M54:M55)</f>
        <v>1</v>
      </c>
      <c r="N56" s="9"/>
      <c r="O56" s="5"/>
      <c r="P56" s="5"/>
      <c r="Q56" s="5"/>
      <c r="R56" s="5"/>
      <c r="S56" s="5"/>
      <c r="T56" s="5">
        <f>SUM(T54:T55)</f>
        <v>1</v>
      </c>
      <c r="U56" s="5">
        <v>0.06</v>
      </c>
      <c r="V56" s="5">
        <f>+U56*T56</f>
        <v>0.06</v>
      </c>
      <c r="W56" s="10"/>
    </row>
    <row r="57" spans="1:23" ht="33" customHeight="1">
      <c r="A57" s="12" t="s">
        <v>8</v>
      </c>
      <c r="B57" s="13"/>
      <c r="C57" s="13"/>
      <c r="D57" s="17"/>
      <c r="E57" s="13"/>
      <c r="F57" s="6"/>
      <c r="G57" s="6"/>
      <c r="H57" s="6"/>
      <c r="I57" s="6"/>
      <c r="J57" s="6"/>
      <c r="K57" s="8">
        <f>+K10+K15+K18+K21+K24+K28+K31+K34+K37+K42+K46+K50+K52+K54</f>
        <v>3611</v>
      </c>
      <c r="L57" s="62"/>
      <c r="M57" s="8"/>
      <c r="N57" s="110"/>
      <c r="O57" s="111"/>
      <c r="P57" s="111"/>
      <c r="Q57" s="111"/>
      <c r="R57" s="111"/>
      <c r="S57" s="111"/>
      <c r="T57" s="112"/>
      <c r="U57" s="11">
        <f>+U14+U17+U20+U23++U27+U30+U33+U36+U41+U45+U49+U51+U53+U56</f>
        <v>1.0000000000000002</v>
      </c>
      <c r="V57" s="11">
        <f>+V14+V17+V20+V23++V27+V30+V33+V36+V41+V45+V49+V51+V53+V56</f>
        <v>1.0000000000000002</v>
      </c>
      <c r="W57" s="69"/>
    </row>
    <row r="60" spans="1:11" ht="15">
      <c r="A60" s="20"/>
      <c r="B60" s="20"/>
      <c r="C60" s="20"/>
      <c r="K60" s="57"/>
    </row>
    <row r="61" ht="15">
      <c r="A61" s="1" t="s">
        <v>31</v>
      </c>
    </row>
    <row r="62" ht="15">
      <c r="K62" s="56"/>
    </row>
  </sheetData>
  <sheetProtection/>
  <mergeCells count="197">
    <mergeCell ref="W24:W26"/>
    <mergeCell ref="V24:V26"/>
    <mergeCell ref="K24:K26"/>
    <mergeCell ref="W21:W22"/>
    <mergeCell ref="I37:I40"/>
    <mergeCell ref="J37:J40"/>
    <mergeCell ref="G42:G44"/>
    <mergeCell ref="A41:L41"/>
    <mergeCell ref="K37:K40"/>
    <mergeCell ref="F37:F40"/>
    <mergeCell ref="B37:B40"/>
    <mergeCell ref="C37:C40"/>
    <mergeCell ref="W37:W40"/>
    <mergeCell ref="W42:W44"/>
    <mergeCell ref="A42:A44"/>
    <mergeCell ref="B42:B44"/>
    <mergeCell ref="C42:C44"/>
    <mergeCell ref="D42:D44"/>
    <mergeCell ref="E42:E44"/>
    <mergeCell ref="F42:F44"/>
    <mergeCell ref="H42:H44"/>
    <mergeCell ref="I42:I44"/>
    <mergeCell ref="D21:D22"/>
    <mergeCell ref="A37:A40"/>
    <mergeCell ref="W15:W16"/>
    <mergeCell ref="H21:H22"/>
    <mergeCell ref="I10:I13"/>
    <mergeCell ref="J10:J13"/>
    <mergeCell ref="U15:U16"/>
    <mergeCell ref="I21:I22"/>
    <mergeCell ref="J21:J22"/>
    <mergeCell ref="W46:W48"/>
    <mergeCell ref="W54:W55"/>
    <mergeCell ref="H46:H48"/>
    <mergeCell ref="I46:I48"/>
    <mergeCell ref="J46:J48"/>
    <mergeCell ref="A51:L51"/>
    <mergeCell ref="A53:L53"/>
    <mergeCell ref="A46:A48"/>
    <mergeCell ref="B46:B48"/>
    <mergeCell ref="C46:C48"/>
    <mergeCell ref="D46:D48"/>
    <mergeCell ref="F46:F48"/>
    <mergeCell ref="K46:K48"/>
    <mergeCell ref="F54:F55"/>
    <mergeCell ref="K54:K55"/>
    <mergeCell ref="I24:I26"/>
    <mergeCell ref="J24:J26"/>
    <mergeCell ref="W8:W9"/>
    <mergeCell ref="K8:K9"/>
    <mergeCell ref="N8:N9"/>
    <mergeCell ref="L8:L9"/>
    <mergeCell ref="M8:M9"/>
    <mergeCell ref="U8:U9"/>
    <mergeCell ref="T8:T9"/>
    <mergeCell ref="O8:R8"/>
    <mergeCell ref="A36:L36"/>
    <mergeCell ref="F34:F35"/>
    <mergeCell ref="K34:K35"/>
    <mergeCell ref="I34:I35"/>
    <mergeCell ref="J34:J35"/>
    <mergeCell ref="J31:J32"/>
    <mergeCell ref="G28:G29"/>
    <mergeCell ref="H28:H29"/>
    <mergeCell ref="E10:E13"/>
    <mergeCell ref="F10:F13"/>
    <mergeCell ref="W10:W13"/>
    <mergeCell ref="W18:W19"/>
    <mergeCell ref="V10:V13"/>
    <mergeCell ref="U10:U13"/>
    <mergeCell ref="V15:V16"/>
    <mergeCell ref="V18:V19"/>
    <mergeCell ref="S8:S9"/>
    <mergeCell ref="F8:F9"/>
    <mergeCell ref="E8:E9"/>
    <mergeCell ref="C8:C9"/>
    <mergeCell ref="B8:B9"/>
    <mergeCell ref="A6:M6"/>
    <mergeCell ref="A8:A9"/>
    <mergeCell ref="V8:V9"/>
    <mergeCell ref="A5:V5"/>
    <mergeCell ref="D8:D9"/>
    <mergeCell ref="G8:J8"/>
    <mergeCell ref="C10:C13"/>
    <mergeCell ref="A14:L14"/>
    <mergeCell ref="K18:K19"/>
    <mergeCell ref="E18:E19"/>
    <mergeCell ref="F18:F19"/>
    <mergeCell ref="G18:G19"/>
    <mergeCell ref="H18:H19"/>
    <mergeCell ref="I18:I19"/>
    <mergeCell ref="A10:A13"/>
    <mergeCell ref="B10:B13"/>
    <mergeCell ref="D10:D13"/>
    <mergeCell ref="C18:C19"/>
    <mergeCell ref="K10:K13"/>
    <mergeCell ref="G10:G13"/>
    <mergeCell ref="H10:H13"/>
    <mergeCell ref="G15:G16"/>
    <mergeCell ref="H15:H16"/>
    <mergeCell ref="I15:I16"/>
    <mergeCell ref="J15:J16"/>
    <mergeCell ref="A15:A16"/>
    <mergeCell ref="B15:B16"/>
    <mergeCell ref="C15:C16"/>
    <mergeCell ref="D15:D16"/>
    <mergeCell ref="E15:E16"/>
    <mergeCell ref="F31:F32"/>
    <mergeCell ref="K42:K44"/>
    <mergeCell ref="G37:G40"/>
    <mergeCell ref="G21:G22"/>
    <mergeCell ref="A17:L17"/>
    <mergeCell ref="F21:F22"/>
    <mergeCell ref="C21:C22"/>
    <mergeCell ref="B21:B22"/>
    <mergeCell ref="A21:A22"/>
    <mergeCell ref="E21:E22"/>
    <mergeCell ref="H24:H26"/>
    <mergeCell ref="A23:L23"/>
    <mergeCell ref="K21:K22"/>
    <mergeCell ref="C24:C26"/>
    <mergeCell ref="G24:G26"/>
    <mergeCell ref="A20:L20"/>
    <mergeCell ref="D18:D19"/>
    <mergeCell ref="B18:B19"/>
    <mergeCell ref="N57:T57"/>
    <mergeCell ref="U18:U19"/>
    <mergeCell ref="A49:L49"/>
    <mergeCell ref="E37:E40"/>
    <mergeCell ref="U24:U26"/>
    <mergeCell ref="A27:L27"/>
    <mergeCell ref="B24:B26"/>
    <mergeCell ref="A18:A19"/>
    <mergeCell ref="F24:F26"/>
    <mergeCell ref="E34:E35"/>
    <mergeCell ref="G31:G32"/>
    <mergeCell ref="H31:H32"/>
    <mergeCell ref="I31:I32"/>
    <mergeCell ref="G34:G35"/>
    <mergeCell ref="H34:H35"/>
    <mergeCell ref="A56:L56"/>
    <mergeCell ref="E31:E32"/>
    <mergeCell ref="A54:A55"/>
    <mergeCell ref="B54:B55"/>
    <mergeCell ref="J18:J19"/>
    <mergeCell ref="A24:A26"/>
    <mergeCell ref="E24:E26"/>
    <mergeCell ref="E46:E48"/>
    <mergeCell ref="A45:L45"/>
    <mergeCell ref="W34:W35"/>
    <mergeCell ref="A33:L33"/>
    <mergeCell ref="A34:A35"/>
    <mergeCell ref="B34:B35"/>
    <mergeCell ref="C34:C35"/>
    <mergeCell ref="D34:D35"/>
    <mergeCell ref="W28:W29"/>
    <mergeCell ref="W31:W32"/>
    <mergeCell ref="U31:U32"/>
    <mergeCell ref="V31:V32"/>
    <mergeCell ref="L28:L29"/>
    <mergeCell ref="M28:M29"/>
    <mergeCell ref="N28:N29"/>
    <mergeCell ref="U28:U29"/>
    <mergeCell ref="V28:V29"/>
    <mergeCell ref="A30:L30"/>
    <mergeCell ref="A31:A32"/>
    <mergeCell ref="B31:B32"/>
    <mergeCell ref="U34:U35"/>
    <mergeCell ref="I28:I29"/>
    <mergeCell ref="J28:J29"/>
    <mergeCell ref="A28:A29"/>
    <mergeCell ref="B28:B29"/>
    <mergeCell ref="C28:C29"/>
    <mergeCell ref="C31:C32"/>
    <mergeCell ref="D31:D32"/>
    <mergeCell ref="K31:K32"/>
    <mergeCell ref="C54:C55"/>
    <mergeCell ref="D54:D55"/>
    <mergeCell ref="E54:E55"/>
    <mergeCell ref="C1:V4"/>
    <mergeCell ref="A1:B4"/>
    <mergeCell ref="V34:V35"/>
    <mergeCell ref="H37:H40"/>
    <mergeCell ref="G46:G48"/>
    <mergeCell ref="D24:D26"/>
    <mergeCell ref="F15:F16"/>
    <mergeCell ref="K15:K16"/>
    <mergeCell ref="G54:G55"/>
    <mergeCell ref="H54:H55"/>
    <mergeCell ref="I54:I55"/>
    <mergeCell ref="J54:J55"/>
    <mergeCell ref="D37:D40"/>
    <mergeCell ref="D28:D29"/>
    <mergeCell ref="E28:E29"/>
    <mergeCell ref="F28:F29"/>
    <mergeCell ref="K28:K29"/>
    <mergeCell ref="J42:J44"/>
  </mergeCells>
  <dataValidations count="1">
    <dataValidation type="textLength" operator="lessThanOrEqual" allowBlank="1" showInputMessage="1" showErrorMessage="1" promptTitle="Número máximo de caracteres" prompt="Esta celda tendrá máximo 400 caracteres" sqref="W14 W17 W20 W23 W27 W30 W33 W36 W41 W56:W65536 W49 W51 W45 W53 W5:W9">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rowBreaks count="4" manualBreakCount="4">
    <brk id="17" max="255" man="1"/>
    <brk id="27" max="255" man="1"/>
    <brk id="41" max="255" man="1"/>
    <brk id="5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2019-01-29T19:07:23Z</cp:lastPrinted>
  <dcterms:created xsi:type="dcterms:W3CDTF">2010-12-21T15:57:45Z</dcterms:created>
  <dcterms:modified xsi:type="dcterms:W3CDTF">2020-03-23T20:30:25Z</dcterms:modified>
  <cp:category/>
  <cp:version/>
  <cp:contentType/>
  <cp:contentStatus/>
</cp:coreProperties>
</file>