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470" windowHeight="2160" activeTab="0"/>
  </bookViews>
  <sheets>
    <sheet name="Formulacion " sheetId="1" r:id="rId1"/>
    <sheet name="Hoja2" sheetId="2" r:id="rId2"/>
    <sheet name="Hoja3" sheetId="3" r:id="rId3"/>
  </sheets>
  <definedNames>
    <definedName name="_xlnm.Print_Area" localSheetId="0">'Formulacion '!$A$1:$W$46</definedName>
    <definedName name="_xlnm.Print_Titles" localSheetId="0">'Formulacion '!$5:$6</definedName>
  </definedNames>
  <calcPr fullCalcOnLoad="1"/>
</workbook>
</file>

<file path=xl/comments1.xml><?xml version="1.0" encoding="utf-8"?>
<comments xmlns="http://schemas.openxmlformats.org/spreadsheetml/2006/main">
  <authors>
    <author>bgiraldo</author>
    <author>BGIRALDO</author>
  </authors>
  <commentList>
    <comment ref="S5" authorId="0">
      <text>
        <r>
          <rPr>
            <b/>
            <sz val="8"/>
            <rFont val="Tahoma"/>
            <family val="2"/>
          </rPr>
          <t>bgiraldo:</t>
        </r>
        <r>
          <rPr>
            <sz val="8"/>
            <rFont val="Tahoma"/>
            <family val="2"/>
          </rPr>
          <t xml:space="preserve">
Digite en esta celda el porcentaje de ejecución para cada actividad en valores de 0% a 100%</t>
        </r>
      </text>
    </comment>
    <comment ref="W5" authorId="1">
      <text>
        <r>
          <rPr>
            <b/>
            <sz val="9"/>
            <rFont val="Tahoma"/>
            <family val="2"/>
          </rPr>
          <t>BGIRALDO:</t>
        </r>
        <r>
          <rPr>
            <sz val="9"/>
            <rFont val="Tahoma"/>
            <family val="2"/>
          </rPr>
          <t xml:space="preserve">
En esta celda registre los detalles de la ejecución de la meta, Ejplo:
No. De cursos realizados: temáticas, No. De participantes por cada curso
 . No. De convenios suscritos,   Nombre de las Entidades con las cuales se suscribieron.
 No. De programas Autoevaluados, Nombres de los programas Autoevaluados.
 No. De docentes en movilidad académica saliente, nombre del docente y lugar de destino.
 No. de Docentes en movilidad académica entrante, nombre del docente y lugar de procedencia
               </t>
        </r>
      </text>
    </comment>
  </commentList>
</comments>
</file>

<file path=xl/sharedStrings.xml><?xml version="1.0" encoding="utf-8"?>
<sst xmlns="http://schemas.openxmlformats.org/spreadsheetml/2006/main" count="161" uniqueCount="119">
  <si>
    <t>TECNOLOGICO DE ANTIOQUIA</t>
  </si>
  <si>
    <t>PLAN DE ACCION 2019</t>
  </si>
  <si>
    <t>DEPENDENCIA: BIENESTAR INSTITUCIONAL</t>
  </si>
  <si>
    <t>Línea estratégica</t>
  </si>
  <si>
    <t>Objetivo estratégico</t>
  </si>
  <si>
    <t>Proyecto</t>
  </si>
  <si>
    <t>Código</t>
  </si>
  <si>
    <t>Indicador</t>
  </si>
  <si>
    <t>Meta 2019</t>
  </si>
  <si>
    <t>Logro de la Meta</t>
  </si>
  <si>
    <t>Presupuesto 
  (millones de pesos)</t>
  </si>
  <si>
    <t>Actividades</t>
  </si>
  <si>
    <t>Ponderacion actividad</t>
  </si>
  <si>
    <t xml:space="preserve">Responsable </t>
  </si>
  <si>
    <t>Avance físico programado %</t>
  </si>
  <si>
    <t>% ejecución de la actividad</t>
  </si>
  <si>
    <t>% ejecución del indicador</t>
  </si>
  <si>
    <t>% ponderación del indicador</t>
  </si>
  <si>
    <t>ejecución Vs ponderación</t>
  </si>
  <si>
    <t>Evidencias de la ejecución del indicador</t>
  </si>
  <si>
    <t>Marzo</t>
  </si>
  <si>
    <t>Junio</t>
  </si>
  <si>
    <t>Septiembre</t>
  </si>
  <si>
    <t>Diciembre</t>
  </si>
  <si>
    <t>4. BIENESTAR Y DESARROLLO HUMANO</t>
  </si>
  <si>
    <t>3. Diseñar e implementar estratégias para la prevención de la deserción y la promoción exitosa de la graduación  de estudiantes</t>
  </si>
  <si>
    <t xml:space="preserve">Actividades de Bienestar que apoyan la retención estudiantil </t>
  </si>
  <si>
    <t>010203-2019</t>
  </si>
  <si>
    <t>Número de actividades al año</t>
  </si>
  <si>
    <t>Ofertar dos (2) talleres, uno por período académico, sobre técnicas y hábitos de estudio para estudiantes del primer a tercer semestre y atender  los que se soliciten a demanda</t>
  </si>
  <si>
    <t>Equipo de profesionales de Bienestar</t>
  </si>
  <si>
    <t>Ofrecer asesoría individual para orientación profesional (a demanda)</t>
  </si>
  <si>
    <t>Profesional Universitario (Bienestar)</t>
  </si>
  <si>
    <t>Participar  activamente en Redes Interuniversitarias (informe de actividades)</t>
  </si>
  <si>
    <t>TOTAL ACUMULADO INDICADOR</t>
  </si>
  <si>
    <t>1.  Fortalecer el sistema de
bienestar  universitario que propicie condiciones adecuadas para el desarrollo humano</t>
  </si>
  <si>
    <t>Programas preventivos de salud</t>
  </si>
  <si>
    <t>040101-2019</t>
  </si>
  <si>
    <t>Número de consultas en salud integral (médica, odontológica y psicológica)</t>
  </si>
  <si>
    <t>Médico  y Profesional Universitario (Bienestar)</t>
  </si>
  <si>
    <t>Número de participantes en programas de promoción y  prevención en salud</t>
  </si>
  <si>
    <t>Realizar dos (2) Campañas de salud integral</t>
  </si>
  <si>
    <t>Realizar  una (1) jornada de salud</t>
  </si>
  <si>
    <t>Médico</t>
  </si>
  <si>
    <t>Realizar un festival de la salud</t>
  </si>
  <si>
    <t>Profesional Universitario (Bienestar) y Médico</t>
  </si>
  <si>
    <t>Programas  deportivos</t>
  </si>
  <si>
    <t>040103-2019</t>
  </si>
  <si>
    <t>Número de participantes en programas y actividades deportivas</t>
  </si>
  <si>
    <t>Realizar dos (2) ferias, una por período académico, para promocionar las actividades deportivas e  inscripción al programa ACUDE</t>
  </si>
  <si>
    <t>Director de Bienestar Institucional y Profesional encargado de la oficina de deportes</t>
  </si>
  <si>
    <t>Ejecución y evaluación de actividades deportivas</t>
  </si>
  <si>
    <t xml:space="preserve"> Profesional encargado de la oficina de deportes</t>
  </si>
  <si>
    <t>Programas culturales</t>
  </si>
  <si>
    <t>040104-2019</t>
  </si>
  <si>
    <t>Número de participantes en programas y actividades  culturales</t>
  </si>
  <si>
    <t>Realizar dos (2) ferias, una por período académico, para promocionar las actividades culturales e  inscripción al programa ACUDE</t>
  </si>
  <si>
    <t>Director de Bienestar Institucional y Profesional encargado de la oficina de cultura</t>
  </si>
  <si>
    <t>Ejecución y evaluación de actividades cullturales</t>
  </si>
  <si>
    <t>Profesional encargado de la oficina de cultura</t>
  </si>
  <si>
    <t>Programas de desarrollo Humano</t>
  </si>
  <si>
    <t>040102-2019</t>
  </si>
  <si>
    <t>Número de participantes en programas de desarrollo humano</t>
  </si>
  <si>
    <t xml:space="preserve">Realizar (2) talleres de formación integral cada semestre con los estudiantes nuevos </t>
  </si>
  <si>
    <t>Realizar una  cátedra de Bienestar por semestre, orientada al desarrollo humano y la convivencia armónica</t>
  </si>
  <si>
    <t xml:space="preserve">Director de Bienestar Institucional </t>
  </si>
  <si>
    <t>Evaluar los talleres y presentar informe</t>
  </si>
  <si>
    <t>Programa promoción socioeconómica</t>
  </si>
  <si>
    <t>040105-2019</t>
  </si>
  <si>
    <t>Número de beneficiarios en los programas de promoción socioeconómica
(Auxilios para estudio, transporte y manutención</t>
  </si>
  <si>
    <t xml:space="preserve">Gestionar  el acceso de nuestros estudiantes  a los programas de apoyo socioeconómico con entidades públicas y privadas </t>
  </si>
  <si>
    <t>Realizar Convocatoria y selección de estudiantes beneficiarios, por período académico</t>
  </si>
  <si>
    <t>Director de Bienestar Institucional y Trabajadora social (Contratista)</t>
  </si>
  <si>
    <t xml:space="preserve">Elaborar informes de seguimiento y evaluación de los servicios  </t>
  </si>
  <si>
    <t>Número de beneficiarios del complemento alimentario/año</t>
  </si>
  <si>
    <t>Convocatoria y selección de estudiantes beneficiarios, por período académico</t>
  </si>
  <si>
    <t xml:space="preserve"> </t>
  </si>
  <si>
    <t>Ejecución y monitoreo del programa</t>
  </si>
  <si>
    <t xml:space="preserve">Elaborar informes de seguimiento y evaluación del servicio </t>
  </si>
  <si>
    <t>5. ADMIISTRACIÓN Y GESTIÓN AL SERVICIO DE LA ACADEMIA</t>
  </si>
  <si>
    <t>6. Fortalecer el programa de gestión humana que propicie las condiciones adecuadas para el desarrollo integral de los empleados y docentes de la institución</t>
  </si>
  <si>
    <t>Sistema de gestión de seguridad y  salud  en el trabajo
SGSST</t>
  </si>
  <si>
    <t>050606-2019</t>
  </si>
  <si>
    <t>Sistema de gestión de la salud y seguridad en el trabajo operando</t>
  </si>
  <si>
    <r>
      <t xml:space="preserve">Realizar exámenes médicos de ingreso y egreso de empleados de planta 
</t>
    </r>
  </si>
  <si>
    <t xml:space="preserve">Médico </t>
  </si>
  <si>
    <t xml:space="preserve">Acompañar el proceso de investigación de accidentes de trabajo graves   </t>
  </si>
  <si>
    <t>Presentar semestralmente un informe de las actividades desarrolladas por la Brigada de Emergencias</t>
  </si>
  <si>
    <t>2. Realizar estudios de impacto de los programas de Bienestar Institucional</t>
  </si>
  <si>
    <t>Impacto programas de Bienestar Institucional</t>
  </si>
  <si>
    <t>040201-2019</t>
  </si>
  <si>
    <t>Número de informes de estudios de implicaciones de los programas de Bienestar Institucional</t>
  </si>
  <si>
    <t>Elaborar y presentar un informe del  estudio de implicaciones de los programas de Bienestar Institucional realizado en 2018</t>
  </si>
  <si>
    <t>Director de Bienestar Institucional y equipo de trabajo</t>
  </si>
  <si>
    <t>TOTAL  PLAN DE ACCIÓN</t>
  </si>
  <si>
    <t>FIRMA  - DIRECTORA DE BIENESTAR INSTITUCIONAL</t>
  </si>
  <si>
    <t xml:space="preserve">Realizar la consulta médica, odontológica y psicológica                         </t>
  </si>
  <si>
    <t>Se realizó cátedra en asocio con Funayá. (El listado reposa en los archivos fisicos de Bienestar)</t>
  </si>
  <si>
    <t>Se tienen los listados pero no se realizaron las evaluaciones de los talleres realizados</t>
  </si>
  <si>
    <t>Se celebró convenio con Confecoop, Coomeva y varias entidades  públicas y privadas  a través de los cuales se  están beneficinado 1641 estudiantes de los diferentes programas entre Robledo, Itagúi y Copacabana; y  tiquetes  bus  56  y del Metro 126 de Robledo e Itagui.</t>
  </si>
  <si>
    <t xml:space="preserve">Se  verificó la información suministrada  en el formularo de inscripción  a traves de la red  para proceder a la selección (Se tiene el listado del proceso de selección de los estudiantes beneficiados) </t>
  </si>
  <si>
    <t>Informe de actividaes realizadas por la brigada de emeregencias Britec durante el primer semestre 2019 (Los archivos reposan en los expedientes del médico Sergio Alarcón)</t>
  </si>
  <si>
    <t>Se realizó examen de egreso a 28 empleados e ingreso a 23 empleados (Los archivos reposan en los expedientes del médico Sergio Alarcón)</t>
  </si>
  <si>
    <t>Se  han realizado 5 investigaciones de accidentes de trabajo (Los soportes reposan en los archivos de la coordinación de seguridad en el trabajo)</t>
  </si>
  <si>
    <t>Se concatenaron acciones con la estrategia SER IN de sapiencia tanto para estudiantes como para docentes en técnicas de hábitos de estudio. Con ciencias Básicas se realizaron talleres con la Profesional Sorelly Moreno en el periodo académico. (Se anexan listados y archivos en Carpeta "Desarrollo Humano")</t>
  </si>
  <si>
    <t xml:space="preserve">La Dirección contrató a un profesional para que acompañara en la atención permanente de los estudaintes de Sapiencia que es nuestra mayor demanda logrando la retención de muchos de ellos (10), por motivos de apoyos económicos, problemas psicosociales. </t>
  </si>
  <si>
    <t>Participación en las Redes: ASCUN Desarrollo humano, Cultura y Deportes; RENSSIES se ha realizado 3 evento s de actualización medica y socialización de eventos de condiciones de habilitación. (Carpeta "Desarrollo Humano" Informe de participación ASCUN)</t>
  </si>
  <si>
    <t xml:space="preserve">Se realizaron 662 consultas médicas,  odontológicas 239  y  Citologías 30  Sicológicas 526  en Robledo. Consultas Itagui 51, Copacabana 20. Citologías Itagui 8 y Copacabana 7                                                                                                                           En el periodo 2019-2 Se realizaron 1275 consultas medicas, odontologicas 471, Citologia  130 Y psicologicas 2155.(Archivos reposan en el consolidado del área de Salud)                                                 </t>
  </si>
  <si>
    <t xml:space="preserve">Se realizaron 4 campañas de salud Sexual y reproductiva en en Robledo. Para 117 personas asesoradas. En el periodo 2019-2 Se realizaron 3 Campañas de salud Sexual y reproductiva en robledo para 106 personas asesoradas (Archivos reposan en el consolidado del área de Salud) </t>
  </si>
  <si>
    <t>Se  realizaron 2 ferias para promocionar la cátedra ACUDE, donde se inscribieron  para actividades deportivas  1497 estudiantes  de Robledo, Itaguí y Copacabana para el primer semestre.   Para el segundo semestre se inscribieron 1352, estos estudiantes sumados a los deportistas seleccionados y aprovechamiento del tiempo libre suman un total de 4111. (Se anexa el archivo digital "Carpeta Cultura" -ReporteEstudiantesCultura)</t>
  </si>
  <si>
    <t xml:space="preserve">Se  realizaron 2 ferias para promocionar la cátedra ACUDE  en Cultura,  donde se inscribieron 1214 estudiantes entre  Robledo, Itaguí y Copacabana para el primer semestre y  para el segundo semestre se inscribieron 1177, estos estudiantes sumados a los estudiantes de grupos de proyección y aprovechamiento del tiempo libre suman un total de  3137. (Se anexa el archivo digital"Carpeta Deportes" -  ReporteEstudiantesCultura)  </t>
  </si>
  <si>
    <t>Desarrollo de actividades conn las agrupaciones; Experimental Dance, Kumbe, Banda Sinfónica,  Juego Latino y Premier,    Promoción ACUDE, desplazamiento a la ciudad de Ibagué al Festival  Nacional de la Música Colombiana "Cuerdas Concordantes". Los soportes se encuentran en los archivos de la dependencia como listados, fotografías y cuando lo requieran se pone a disposición por los entes de control.  ("Carpeta Cultura" - Encuestas de Satisfacción y evaluación docente).</t>
  </si>
  <si>
    <t>Participación  seleccionados deportivos  ASCUN Deportes, INDER Universitarios , Semilleros Deportivos, se realizó encuesta   de satisfacción  ("Carpeta Deportes" - Encuestas de Satisfacción y evaluación docente).</t>
  </si>
  <si>
    <t xml:space="preserve">Se realizaron las inducciones con los estudiantes nuevos en ambos semestres, en el primer semestre con un total de 682 estudiantes y el segundo con 922 estudiantes (esta información se evidencia en la carpeta de "Desarrollo Humano" Inducción 2019-2). </t>
  </si>
  <si>
    <t>Se le realizaron las encuestas de satisfacción (Se adjunta en el archivo digital en carpeta de "Promoción Socioeconómica")</t>
  </si>
  <si>
    <t>Se le realizaron las encuestas de satisfacción (Se adjunta en el archivo digital en carpeta de "Promoción Socioeconómica"- Encuestas)</t>
  </si>
  <si>
    <t xml:space="preserve">Se realizó convocatoria a través de la página para ofrecer las diferentes convocatorias (tiquete metro y bus, jóvenes en acción, sapiencia, fraternidad y convocatorias internas como TdeASolidario, fondo alimentario, cultura y deportes, Ver afiches de convocatorias en "Carpeta Promoción Socioeconómica) selección de beneficiados.,  </t>
  </si>
  <si>
    <t>Se realizó convocatoria a través de la página donde se inscribieron 270 estudiantes y fueron  seleccionados 200 estudiantes de los difrentes programas, de acuerdo al rubro asignado para éste año. (Ver afiche de convocatoria en "Carpeta Promoción Socioeconómica")</t>
  </si>
  <si>
    <t>Se elaboró un ensayo sobre buenas prácticas en Bienestar como herramienta técnica y pedagógica de la dirección (El informe soporta en Bienestar)</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</si>
</sst>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8">
    <font>
      <sz val="11"/>
      <color theme="1"/>
      <name val="Calibri"/>
      <family val="2"/>
    </font>
    <font>
      <sz val="11"/>
      <color indexed="8"/>
      <name val="Calibri"/>
      <family val="2"/>
    </font>
    <font>
      <b/>
      <sz val="11"/>
      <color indexed="8"/>
      <name val="Calibri"/>
      <family val="2"/>
    </font>
    <font>
      <b/>
      <sz val="14"/>
      <color indexed="8"/>
      <name val="Calibri"/>
      <family val="2"/>
    </font>
    <font>
      <b/>
      <sz val="10"/>
      <color indexed="8"/>
      <name val="Calibri"/>
      <family val="2"/>
    </font>
    <font>
      <sz val="10"/>
      <color indexed="8"/>
      <name val="Calibri"/>
      <family val="2"/>
    </font>
    <font>
      <sz val="8"/>
      <name val="Tahoma"/>
      <family val="2"/>
    </font>
    <font>
      <b/>
      <sz val="8"/>
      <name val="Tahoma"/>
      <family val="2"/>
    </font>
    <font>
      <sz val="10"/>
      <name val="Calibri"/>
      <family val="2"/>
    </font>
    <font>
      <b/>
      <sz val="12"/>
      <color indexed="8"/>
      <name val="Calibri"/>
      <family val="2"/>
    </font>
    <font>
      <sz val="9"/>
      <name val="Tahoma"/>
      <family val="2"/>
    </font>
    <font>
      <b/>
      <sz val="9"/>
      <name val="Tahom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Calibri"/>
      <family val="2"/>
    </font>
    <font>
      <b/>
      <sz val="10"/>
      <color theme="1"/>
      <name val="Calibri"/>
      <family val="2"/>
    </font>
    <font>
      <b/>
      <sz val="14"/>
      <color theme="1"/>
      <name val="Calibri"/>
      <family val="2"/>
    </font>
    <font>
      <b/>
      <sz val="12"/>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theme="0" tint="-0.1499900072813034"/>
        <bgColor indexed="64"/>
      </patternFill>
    </fill>
    <fill>
      <patternFill patternType="solid">
        <fgColor theme="0"/>
        <bgColor indexed="64"/>
      </patternFill>
    </fill>
    <fill>
      <patternFill patternType="solid">
        <fgColor rgb="FF99FF9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right/>
      <top/>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140">
    <xf numFmtId="0" fontId="0" fillId="0" borderId="0" xfId="0" applyFont="1" applyAlignment="1">
      <alignment/>
    </xf>
    <xf numFmtId="0" fontId="0" fillId="0" borderId="0" xfId="0" applyAlignment="1">
      <alignment vertical="center"/>
    </xf>
    <xf numFmtId="9" fontId="43" fillId="0" borderId="10" xfId="0" applyNumberFormat="1" applyFont="1" applyBorder="1" applyAlignment="1">
      <alignment horizontal="center" vertical="center"/>
    </xf>
    <xf numFmtId="9" fontId="43" fillId="33" borderId="10" xfId="0" applyNumberFormat="1" applyFont="1" applyFill="1" applyBorder="1" applyAlignment="1">
      <alignment horizontal="center" vertical="center"/>
    </xf>
    <xf numFmtId="9" fontId="43" fillId="34" borderId="10" xfId="0" applyNumberFormat="1" applyFont="1" applyFill="1" applyBorder="1" applyAlignment="1">
      <alignment horizontal="center" vertical="center"/>
    </xf>
    <xf numFmtId="3" fontId="44" fillId="34" borderId="10" xfId="0" applyNumberFormat="1" applyFont="1" applyFill="1" applyBorder="1" applyAlignment="1">
      <alignment horizontal="center" vertical="center"/>
    </xf>
    <xf numFmtId="0" fontId="43" fillId="34" borderId="10" xfId="0" applyFont="1" applyFill="1" applyBorder="1" applyAlignment="1">
      <alignment horizontal="center" vertical="center"/>
    </xf>
    <xf numFmtId="0" fontId="43" fillId="34" borderId="10" xfId="0" applyFont="1" applyFill="1" applyBorder="1" applyAlignment="1">
      <alignment vertical="center"/>
    </xf>
    <xf numFmtId="9" fontId="43" fillId="34" borderId="11" xfId="0" applyNumberFormat="1" applyFont="1" applyFill="1" applyBorder="1" applyAlignment="1">
      <alignment horizontal="center" vertical="center"/>
    </xf>
    <xf numFmtId="9" fontId="43" fillId="34" borderId="10" xfId="0" applyNumberFormat="1" applyFont="1" applyFill="1" applyBorder="1" applyAlignment="1">
      <alignment horizontal="center" vertical="center" wrapText="1"/>
    </xf>
    <xf numFmtId="3" fontId="44" fillId="34" borderId="12" xfId="0" applyNumberFormat="1" applyFont="1" applyFill="1" applyBorder="1" applyAlignment="1">
      <alignment vertical="center"/>
    </xf>
    <xf numFmtId="3" fontId="44" fillId="34" borderId="13" xfId="0" applyNumberFormat="1" applyFont="1" applyFill="1" applyBorder="1" applyAlignment="1">
      <alignment vertical="center"/>
    </xf>
    <xf numFmtId="3" fontId="44" fillId="34" borderId="11" xfId="0" applyNumberFormat="1" applyFont="1" applyFill="1" applyBorder="1" applyAlignment="1">
      <alignment vertical="center"/>
    </xf>
    <xf numFmtId="9" fontId="43" fillId="35" borderId="10" xfId="0" applyNumberFormat="1" applyFont="1" applyFill="1" applyBorder="1" applyAlignment="1">
      <alignment horizontal="center" vertical="center"/>
    </xf>
    <xf numFmtId="3" fontId="43" fillId="0" borderId="10" xfId="0" applyNumberFormat="1" applyFont="1" applyBorder="1" applyAlignment="1">
      <alignment horizontal="left" vertical="center" wrapText="1"/>
    </xf>
    <xf numFmtId="49" fontId="0" fillId="0" borderId="0" xfId="0" applyNumberFormat="1" applyAlignment="1">
      <alignment vertical="center"/>
    </xf>
    <xf numFmtId="0" fontId="45" fillId="0" borderId="0" xfId="0" applyFont="1" applyAlignment="1">
      <alignment vertical="center"/>
    </xf>
    <xf numFmtId="0" fontId="0" fillId="0" borderId="14" xfId="0" applyBorder="1" applyAlignment="1">
      <alignment vertical="center"/>
    </xf>
    <xf numFmtId="3" fontId="43" fillId="0" borderId="10" xfId="0" applyNumberFormat="1" applyFont="1" applyFill="1" applyBorder="1" applyAlignment="1">
      <alignment horizontal="left" vertical="center" wrapText="1"/>
    </xf>
    <xf numFmtId="9" fontId="43" fillId="0" borderId="10" xfId="0" applyNumberFormat="1" applyFont="1" applyFill="1" applyBorder="1" applyAlignment="1">
      <alignment horizontal="center" vertical="center"/>
    </xf>
    <xf numFmtId="0" fontId="4" fillId="36" borderId="10" xfId="0" applyFont="1" applyFill="1" applyBorder="1" applyAlignment="1">
      <alignment horizontal="center" vertical="center" textRotation="90" wrapText="1"/>
    </xf>
    <xf numFmtId="9" fontId="43" fillId="36" borderId="10" xfId="0" applyNumberFormat="1" applyFont="1" applyFill="1" applyBorder="1" applyAlignment="1">
      <alignment horizontal="center" vertical="center"/>
    </xf>
    <xf numFmtId="9" fontId="43" fillId="35" borderId="10" xfId="0" applyNumberFormat="1" applyFont="1" applyFill="1" applyBorder="1" applyAlignment="1">
      <alignment horizontal="center" vertical="center" wrapText="1"/>
    </xf>
    <xf numFmtId="0" fontId="8" fillId="36" borderId="15" xfId="0" applyFont="1" applyFill="1" applyBorder="1" applyAlignment="1">
      <alignment horizontal="center" vertical="center"/>
    </xf>
    <xf numFmtId="0" fontId="4" fillId="36" borderId="16" xfId="0" applyFont="1" applyFill="1" applyBorder="1" applyAlignment="1">
      <alignment vertical="center" textRotation="90" wrapText="1"/>
    </xf>
    <xf numFmtId="9" fontId="43" fillId="0" borderId="10" xfId="0" applyNumberFormat="1" applyFont="1" applyBorder="1" applyAlignment="1">
      <alignment horizontal="center" vertical="center" wrapText="1"/>
    </xf>
    <xf numFmtId="9" fontId="43" fillId="33" borderId="10" xfId="0" applyNumberFormat="1" applyFont="1" applyFill="1" applyBorder="1" applyAlignment="1">
      <alignment horizontal="center" vertical="center" wrapText="1"/>
    </xf>
    <xf numFmtId="0" fontId="0" fillId="0" borderId="0" xfId="0" applyFont="1" applyAlignment="1">
      <alignment vertical="center"/>
    </xf>
    <xf numFmtId="3" fontId="43" fillId="35" borderId="10" xfId="0" applyNumberFormat="1" applyFont="1" applyFill="1" applyBorder="1" applyAlignment="1">
      <alignment horizontal="left" vertical="center" wrapText="1"/>
    </xf>
    <xf numFmtId="0" fontId="0" fillId="35" borderId="0" xfId="0" applyFill="1" applyAlignment="1">
      <alignment vertical="center"/>
    </xf>
    <xf numFmtId="3" fontId="43" fillId="35" borderId="11" xfId="0" applyNumberFormat="1" applyFont="1" applyFill="1" applyBorder="1" applyAlignment="1">
      <alignment horizontal="left" vertical="center" wrapText="1"/>
    </xf>
    <xf numFmtId="3" fontId="43" fillId="0" borderId="11" xfId="0" applyNumberFormat="1" applyFont="1" applyBorder="1" applyAlignment="1">
      <alignment horizontal="left" vertical="center" wrapText="1"/>
    </xf>
    <xf numFmtId="3" fontId="43" fillId="35" borderId="10" xfId="0" applyNumberFormat="1" applyFont="1" applyFill="1" applyBorder="1" applyAlignment="1">
      <alignment horizontal="left" vertical="top" wrapText="1"/>
    </xf>
    <xf numFmtId="0" fontId="43" fillId="34" borderId="15" xfId="0" applyFont="1" applyFill="1" applyBorder="1" applyAlignment="1">
      <alignment vertical="center"/>
    </xf>
    <xf numFmtId="0" fontId="43" fillId="34" borderId="16" xfId="0" applyFont="1" applyFill="1" applyBorder="1" applyAlignment="1">
      <alignment vertical="center"/>
    </xf>
    <xf numFmtId="9" fontId="8" fillId="35" borderId="10" xfId="0" applyNumberFormat="1" applyFont="1" applyFill="1" applyBorder="1" applyAlignment="1">
      <alignment horizontal="center" vertical="center" wrapText="1"/>
    </xf>
    <xf numFmtId="0" fontId="43" fillId="0" borderId="10" xfId="0" applyFont="1" applyBorder="1" applyAlignment="1">
      <alignment horizontal="center" vertical="top" wrapText="1"/>
    </xf>
    <xf numFmtId="0" fontId="43" fillId="0" borderId="10" xfId="0" applyFont="1" applyBorder="1" applyAlignment="1">
      <alignment horizontal="left" vertical="top" wrapText="1"/>
    </xf>
    <xf numFmtId="0" fontId="43" fillId="35" borderId="15" xfId="0" applyFont="1" applyFill="1" applyBorder="1" applyAlignment="1">
      <alignment horizontal="left" vertical="center" wrapText="1"/>
    </xf>
    <xf numFmtId="0" fontId="43" fillId="35" borderId="15" xfId="0" applyFont="1" applyFill="1" applyBorder="1" applyAlignment="1">
      <alignment vertical="center" wrapText="1"/>
    </xf>
    <xf numFmtId="0" fontId="43" fillId="0" borderId="15" xfId="0" applyFont="1" applyBorder="1" applyAlignment="1">
      <alignment horizontal="left" vertical="top" wrapText="1"/>
    </xf>
    <xf numFmtId="0" fontId="43" fillId="0" borderId="15" xfId="0" applyFont="1" applyBorder="1" applyAlignment="1">
      <alignment horizontal="center" vertical="top" wrapText="1"/>
    </xf>
    <xf numFmtId="0" fontId="43" fillId="0" borderId="17" xfId="0" applyFont="1" applyBorder="1" applyAlignment="1">
      <alignment horizontal="center" vertical="top" wrapText="1"/>
    </xf>
    <xf numFmtId="0" fontId="43" fillId="0" borderId="16" xfId="0" applyFont="1" applyBorder="1" applyAlignment="1">
      <alignment horizontal="center" vertical="top" wrapText="1"/>
    </xf>
    <xf numFmtId="0" fontId="44" fillId="7" borderId="10" xfId="0" applyFont="1" applyFill="1" applyBorder="1" applyAlignment="1">
      <alignment horizontal="center" vertical="center" textRotation="90" wrapText="1"/>
    </xf>
    <xf numFmtId="49" fontId="43" fillId="10" borderId="10" xfId="0" applyNumberFormat="1" applyFont="1" applyFill="1" applyBorder="1" applyAlignment="1">
      <alignment horizontal="center" vertical="center" wrapText="1"/>
    </xf>
    <xf numFmtId="0" fontId="44" fillId="35" borderId="15" xfId="0" applyFont="1" applyFill="1" applyBorder="1" applyAlignment="1">
      <alignment vertical="center" wrapText="1"/>
    </xf>
    <xf numFmtId="0" fontId="44" fillId="35" borderId="10" xfId="0" applyFont="1" applyFill="1" applyBorder="1" applyAlignment="1">
      <alignment horizontal="center" vertical="center" wrapText="1"/>
    </xf>
    <xf numFmtId="0" fontId="43" fillId="35" borderId="15" xfId="0" applyFont="1" applyFill="1" applyBorder="1" applyAlignment="1">
      <alignment horizontal="center" vertical="center"/>
    </xf>
    <xf numFmtId="0" fontId="43" fillId="35" borderId="10" xfId="0" applyFont="1" applyFill="1" applyBorder="1" applyAlignment="1">
      <alignment horizontal="center" vertical="center" wrapText="1"/>
    </xf>
    <xf numFmtId="9" fontId="43" fillId="34" borderId="15" xfId="0" applyNumberFormat="1" applyFont="1" applyFill="1" applyBorder="1" applyAlignment="1">
      <alignment horizontal="center" vertical="center"/>
    </xf>
    <xf numFmtId="0" fontId="43" fillId="35" borderId="15" xfId="0" applyFont="1" applyFill="1" applyBorder="1" applyAlignment="1">
      <alignment horizontal="center" vertical="center" wrapText="1"/>
    </xf>
    <xf numFmtId="49" fontId="43" fillId="10" borderId="15" xfId="0" applyNumberFormat="1" applyFont="1" applyFill="1" applyBorder="1" applyAlignment="1">
      <alignment horizontal="center" vertical="center" wrapText="1"/>
    </xf>
    <xf numFmtId="3" fontId="43" fillId="35" borderId="15" xfId="0" applyNumberFormat="1" applyFont="1" applyFill="1" applyBorder="1" applyAlignment="1">
      <alignment horizontal="center" vertical="center"/>
    </xf>
    <xf numFmtId="0" fontId="43" fillId="35" borderId="10" xfId="0" applyFont="1" applyFill="1" applyBorder="1" applyAlignment="1">
      <alignment horizontal="center" vertical="center"/>
    </xf>
    <xf numFmtId="0" fontId="43" fillId="0" borderId="10" xfId="0" applyFont="1" applyBorder="1" applyAlignment="1">
      <alignment vertical="top" wrapText="1"/>
    </xf>
    <xf numFmtId="0" fontId="43" fillId="0" borderId="16" xfId="0" applyFont="1" applyBorder="1" applyAlignment="1">
      <alignment horizontal="center" vertical="top" wrapText="1"/>
    </xf>
    <xf numFmtId="0" fontId="0" fillId="0" borderId="0" xfId="0" applyAlignment="1">
      <alignment vertical="center" wrapText="1"/>
    </xf>
    <xf numFmtId="0" fontId="43" fillId="0" borderId="15" xfId="0" applyFont="1" applyBorder="1" applyAlignment="1">
      <alignment vertical="top" wrapText="1"/>
    </xf>
    <xf numFmtId="0" fontId="43" fillId="0" borderId="17" xfId="0" applyFont="1" applyBorder="1" applyAlignment="1">
      <alignment vertical="top" wrapText="1"/>
    </xf>
    <xf numFmtId="0" fontId="43" fillId="0" borderId="16" xfId="0" applyFont="1" applyBorder="1" applyAlignment="1">
      <alignment vertical="top" wrapText="1"/>
    </xf>
    <xf numFmtId="0" fontId="43" fillId="35" borderId="10" xfId="0" applyFont="1" applyFill="1" applyBorder="1" applyAlignment="1">
      <alignment vertical="center" wrapText="1"/>
    </xf>
    <xf numFmtId="0" fontId="43" fillId="0" borderId="15" xfId="0" applyFont="1" applyBorder="1" applyAlignment="1">
      <alignment horizontal="center" vertical="top" wrapText="1"/>
    </xf>
    <xf numFmtId="0" fontId="43" fillId="0" borderId="17" xfId="0" applyFont="1" applyBorder="1" applyAlignment="1">
      <alignment horizontal="center" vertical="top" wrapText="1"/>
    </xf>
    <xf numFmtId="0" fontId="43" fillId="0" borderId="16" xfId="0" applyFont="1" applyBorder="1" applyAlignment="1">
      <alignment horizontal="center" vertical="top" wrapText="1"/>
    </xf>
    <xf numFmtId="0" fontId="42" fillId="36" borderId="10" xfId="0" applyFont="1" applyFill="1" applyBorder="1" applyAlignment="1">
      <alignment horizontal="center" vertical="center" wrapText="1"/>
    </xf>
    <xf numFmtId="0" fontId="44" fillId="7" borderId="10" xfId="0" applyFont="1" applyFill="1" applyBorder="1" applyAlignment="1">
      <alignment horizontal="center" vertical="center" textRotation="90" wrapText="1"/>
    </xf>
    <xf numFmtId="49" fontId="43" fillId="10" borderId="10" xfId="0" applyNumberFormat="1" applyFont="1" applyFill="1" applyBorder="1" applyAlignment="1">
      <alignment horizontal="center" vertical="center" wrapText="1"/>
    </xf>
    <xf numFmtId="0" fontId="44" fillId="35" borderId="15" xfId="0" applyFont="1" applyFill="1" applyBorder="1" applyAlignment="1">
      <alignment vertical="center" wrapText="1"/>
    </xf>
    <xf numFmtId="0" fontId="0" fillId="35" borderId="16" xfId="0" applyFill="1" applyBorder="1" applyAlignment="1">
      <alignment vertical="center"/>
    </xf>
    <xf numFmtId="0" fontId="4" fillId="36" borderId="15" xfId="0" applyFont="1" applyFill="1" applyBorder="1" applyAlignment="1">
      <alignment horizontal="center" vertical="center" textRotation="90" wrapText="1"/>
    </xf>
    <xf numFmtId="0" fontId="4" fillId="36" borderId="17" xfId="0" applyFont="1" applyFill="1" applyBorder="1" applyAlignment="1">
      <alignment horizontal="center" vertical="center" textRotation="90" wrapText="1"/>
    </xf>
    <xf numFmtId="0" fontId="4" fillId="36" borderId="16" xfId="0" applyFont="1" applyFill="1" applyBorder="1" applyAlignment="1">
      <alignment horizontal="center" vertical="center" textRotation="90" wrapText="1"/>
    </xf>
    <xf numFmtId="0" fontId="44" fillId="35" borderId="10" xfId="0" applyFont="1" applyFill="1" applyBorder="1" applyAlignment="1">
      <alignment horizontal="center" vertical="center" wrapText="1"/>
    </xf>
    <xf numFmtId="0" fontId="43" fillId="35" borderId="15" xfId="0" applyFont="1" applyFill="1" applyBorder="1" applyAlignment="1">
      <alignment horizontal="center" vertical="center"/>
    </xf>
    <xf numFmtId="0" fontId="43" fillId="35" borderId="16" xfId="0" applyFont="1" applyFill="1" applyBorder="1" applyAlignment="1">
      <alignment horizontal="center" vertical="center"/>
    </xf>
    <xf numFmtId="0" fontId="43" fillId="35" borderId="10" xfId="0" applyFont="1" applyFill="1" applyBorder="1" applyAlignment="1">
      <alignment horizontal="center" vertical="center" wrapText="1"/>
    </xf>
    <xf numFmtId="0" fontId="44" fillId="34" borderId="12" xfId="0" applyFont="1" applyFill="1" applyBorder="1" applyAlignment="1">
      <alignment horizontal="left" vertical="center"/>
    </xf>
    <xf numFmtId="0" fontId="44" fillId="34" borderId="13" xfId="0" applyFont="1" applyFill="1" applyBorder="1" applyAlignment="1">
      <alignment horizontal="left" vertical="center"/>
    </xf>
    <xf numFmtId="0" fontId="44" fillId="34" borderId="11" xfId="0" applyFont="1" applyFill="1" applyBorder="1" applyAlignment="1">
      <alignment horizontal="left" vertical="center"/>
    </xf>
    <xf numFmtId="9" fontId="43" fillId="34" borderId="15" xfId="0" applyNumberFormat="1" applyFont="1" applyFill="1" applyBorder="1" applyAlignment="1">
      <alignment horizontal="center" vertical="center"/>
    </xf>
    <xf numFmtId="9" fontId="43" fillId="34" borderId="16" xfId="0" applyNumberFormat="1" applyFont="1" applyFill="1" applyBorder="1" applyAlignment="1">
      <alignment horizontal="center" vertical="center"/>
    </xf>
    <xf numFmtId="0" fontId="43" fillId="35" borderId="15" xfId="0" applyFont="1" applyFill="1" applyBorder="1" applyAlignment="1">
      <alignment horizontal="center" vertical="center" wrapText="1"/>
    </xf>
    <xf numFmtId="0" fontId="43" fillId="35" borderId="16" xfId="0" applyFont="1" applyFill="1" applyBorder="1" applyAlignment="1">
      <alignment horizontal="center" vertical="center" wrapText="1"/>
    </xf>
    <xf numFmtId="9" fontId="43" fillId="34" borderId="17" xfId="0" applyNumberFormat="1" applyFont="1" applyFill="1" applyBorder="1" applyAlignment="1">
      <alignment horizontal="center" vertical="center"/>
    </xf>
    <xf numFmtId="49" fontId="43" fillId="10" borderId="15" xfId="0" applyNumberFormat="1" applyFont="1" applyFill="1" applyBorder="1" applyAlignment="1">
      <alignment horizontal="center" vertical="center" wrapText="1"/>
    </xf>
    <xf numFmtId="49" fontId="43" fillId="10" borderId="17" xfId="0" applyNumberFormat="1" applyFont="1" applyFill="1" applyBorder="1" applyAlignment="1">
      <alignment horizontal="center" vertical="center" wrapText="1"/>
    </xf>
    <xf numFmtId="49" fontId="43" fillId="10" borderId="16" xfId="0" applyNumberFormat="1" applyFont="1" applyFill="1" applyBorder="1" applyAlignment="1">
      <alignment horizontal="center" vertical="center" wrapText="1"/>
    </xf>
    <xf numFmtId="0" fontId="43" fillId="35" borderId="17" xfId="0" applyFont="1" applyFill="1" applyBorder="1" applyAlignment="1">
      <alignment horizontal="center" vertical="center" wrapText="1"/>
    </xf>
    <xf numFmtId="0" fontId="45" fillId="0" borderId="0" xfId="0" applyFont="1" applyAlignment="1">
      <alignment horizontal="center" vertical="center"/>
    </xf>
    <xf numFmtId="0" fontId="46" fillId="0" borderId="0" xfId="0" applyFont="1" applyAlignment="1">
      <alignment horizontal="left" vertical="center"/>
    </xf>
    <xf numFmtId="0" fontId="44" fillId="7" borderId="15" xfId="0" applyFont="1" applyFill="1" applyBorder="1" applyAlignment="1">
      <alignment horizontal="center" vertical="center" textRotation="90" wrapText="1"/>
    </xf>
    <xf numFmtId="0" fontId="44" fillId="7" borderId="16" xfId="0" applyFont="1" applyFill="1" applyBorder="1" applyAlignment="1">
      <alignment horizontal="center" vertical="center" textRotation="90" wrapText="1"/>
    </xf>
    <xf numFmtId="0" fontId="44" fillId="36" borderId="15" xfId="0" applyFont="1" applyFill="1" applyBorder="1" applyAlignment="1">
      <alignment horizontal="center" vertical="center" textRotation="90" wrapText="1"/>
    </xf>
    <xf numFmtId="0" fontId="44" fillId="36" borderId="16" xfId="0" applyFont="1" applyFill="1" applyBorder="1" applyAlignment="1">
      <alignment horizontal="center" vertical="center" textRotation="90" wrapText="1"/>
    </xf>
    <xf numFmtId="0" fontId="44" fillId="7" borderId="12" xfId="0" applyFont="1" applyFill="1" applyBorder="1" applyAlignment="1">
      <alignment horizontal="center" vertical="center" wrapText="1"/>
    </xf>
    <xf numFmtId="0" fontId="44" fillId="7" borderId="13" xfId="0" applyFont="1" applyFill="1" applyBorder="1" applyAlignment="1">
      <alignment horizontal="center" vertical="center" wrapText="1"/>
    </xf>
    <xf numFmtId="0" fontId="44" fillId="7" borderId="11" xfId="0" applyFont="1" applyFill="1" applyBorder="1" applyAlignment="1">
      <alignment horizontal="center" vertical="center" wrapText="1"/>
    </xf>
    <xf numFmtId="0" fontId="42" fillId="7" borderId="10" xfId="0" applyFont="1" applyFill="1" applyBorder="1" applyAlignment="1">
      <alignment horizontal="center" vertical="center" wrapText="1"/>
    </xf>
    <xf numFmtId="49" fontId="42" fillId="7" borderId="15" xfId="0" applyNumberFormat="1" applyFont="1" applyFill="1" applyBorder="1" applyAlignment="1">
      <alignment horizontal="center" vertical="center" wrapText="1"/>
    </xf>
    <xf numFmtId="49" fontId="42" fillId="7" borderId="16" xfId="0" applyNumberFormat="1" applyFont="1" applyFill="1" applyBorder="1" applyAlignment="1">
      <alignment horizontal="center" vertical="center" wrapText="1"/>
    </xf>
    <xf numFmtId="0" fontId="43" fillId="35" borderId="17" xfId="0" applyFont="1" applyFill="1" applyBorder="1" applyAlignment="1">
      <alignment horizontal="center" vertical="center"/>
    </xf>
    <xf numFmtId="0" fontId="8" fillId="0" borderId="15" xfId="0" applyFont="1" applyFill="1" applyBorder="1" applyAlignment="1">
      <alignment horizontal="center" vertical="center" wrapText="1"/>
    </xf>
    <xf numFmtId="0" fontId="43" fillId="0" borderId="17" xfId="0" applyFont="1" applyFill="1" applyBorder="1" applyAlignment="1">
      <alignment horizontal="center" vertical="center" wrapText="1"/>
    </xf>
    <xf numFmtId="0" fontId="43" fillId="0" borderId="16"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15" xfId="0" applyFont="1" applyFill="1" applyBorder="1" applyAlignment="1">
      <alignment horizontal="left" vertical="center" wrapText="1"/>
    </xf>
    <xf numFmtId="0" fontId="43" fillId="0" borderId="17" xfId="0" applyFont="1" applyFill="1" applyBorder="1" applyAlignment="1">
      <alignment horizontal="left" vertical="center" wrapText="1"/>
    </xf>
    <xf numFmtId="0" fontId="43" fillId="0" borderId="16" xfId="0" applyFont="1" applyFill="1" applyBorder="1" applyAlignment="1">
      <alignment horizontal="left" vertical="center" wrapText="1"/>
    </xf>
    <xf numFmtId="0" fontId="44" fillId="0" borderId="15" xfId="0" applyFont="1" applyFill="1" applyBorder="1" applyAlignment="1">
      <alignment vertical="center" wrapText="1"/>
    </xf>
    <xf numFmtId="0" fontId="0" fillId="0" borderId="17" xfId="0" applyFill="1" applyBorder="1" applyAlignment="1">
      <alignment vertical="center"/>
    </xf>
    <xf numFmtId="0" fontId="0" fillId="0" borderId="16" xfId="0" applyFill="1" applyBorder="1" applyAlignment="1">
      <alignment vertical="center"/>
    </xf>
    <xf numFmtId="3" fontId="43" fillId="35" borderId="15" xfId="0" applyNumberFormat="1" applyFont="1" applyFill="1" applyBorder="1" applyAlignment="1">
      <alignment horizontal="center" vertical="center"/>
    </xf>
    <xf numFmtId="3" fontId="43" fillId="35" borderId="17" xfId="0" applyNumberFormat="1" applyFont="1" applyFill="1" applyBorder="1" applyAlignment="1">
      <alignment horizontal="center" vertical="center"/>
    </xf>
    <xf numFmtId="3" fontId="43" fillId="35" borderId="16" xfId="0" applyNumberFormat="1" applyFont="1" applyFill="1" applyBorder="1" applyAlignment="1">
      <alignment horizontal="center" vertical="center"/>
    </xf>
    <xf numFmtId="0" fontId="4" fillId="36" borderId="12" xfId="0" applyFont="1" applyFill="1" applyBorder="1" applyAlignment="1">
      <alignment horizontal="center" vertical="center" wrapText="1"/>
    </xf>
    <xf numFmtId="0" fontId="4" fillId="36" borderId="13" xfId="0" applyFont="1" applyFill="1" applyBorder="1" applyAlignment="1">
      <alignment horizontal="center" vertical="center" wrapText="1"/>
    </xf>
    <xf numFmtId="0" fontId="4" fillId="36" borderId="11" xfId="0" applyFont="1" applyFill="1" applyBorder="1" applyAlignment="1">
      <alignment horizontal="center" vertical="center" wrapText="1"/>
    </xf>
    <xf numFmtId="0" fontId="44" fillId="35" borderId="17" xfId="0" applyFont="1" applyFill="1" applyBorder="1" applyAlignment="1">
      <alignment vertical="center" wrapText="1"/>
    </xf>
    <xf numFmtId="0" fontId="44" fillId="35" borderId="16" xfId="0" applyFont="1" applyFill="1" applyBorder="1" applyAlignment="1">
      <alignment vertical="center" wrapText="1"/>
    </xf>
    <xf numFmtId="1" fontId="43" fillId="0" borderId="15" xfId="0" applyNumberFormat="1" applyFont="1" applyFill="1" applyBorder="1" applyAlignment="1">
      <alignment horizontal="center" vertical="center" wrapText="1"/>
    </xf>
    <xf numFmtId="1" fontId="43" fillId="0" borderId="17" xfId="0" applyNumberFormat="1" applyFont="1" applyFill="1" applyBorder="1" applyAlignment="1">
      <alignment horizontal="center" vertical="center" wrapText="1"/>
    </xf>
    <xf numFmtId="1" fontId="43" fillId="0" borderId="16" xfId="0" applyNumberFormat="1" applyFont="1" applyFill="1" applyBorder="1" applyAlignment="1">
      <alignment horizontal="center" vertical="center" wrapText="1"/>
    </xf>
    <xf numFmtId="0" fontId="43" fillId="0" borderId="15" xfId="0" applyFont="1" applyFill="1" applyBorder="1" applyAlignment="1">
      <alignment horizontal="center" vertical="center"/>
    </xf>
    <xf numFmtId="0" fontId="43" fillId="0" borderId="17" xfId="0" applyFont="1" applyFill="1" applyBorder="1" applyAlignment="1">
      <alignment horizontal="center" vertical="center"/>
    </xf>
    <xf numFmtId="0" fontId="43" fillId="0" borderId="16" xfId="0" applyFont="1" applyFill="1" applyBorder="1" applyAlignment="1">
      <alignment horizontal="center" vertical="center"/>
    </xf>
    <xf numFmtId="0" fontId="8" fillId="35" borderId="15" xfId="0" applyFont="1" applyFill="1" applyBorder="1" applyAlignment="1">
      <alignment horizontal="center" vertical="center" wrapText="1"/>
    </xf>
    <xf numFmtId="0" fontId="8" fillId="35" borderId="17" xfId="0" applyFont="1" applyFill="1" applyBorder="1" applyAlignment="1">
      <alignment horizontal="center" vertical="center" wrapText="1"/>
    </xf>
    <xf numFmtId="0" fontId="8" fillId="35" borderId="15" xfId="0" applyFont="1" applyFill="1" applyBorder="1" applyAlignment="1">
      <alignment horizontal="center" vertical="center"/>
    </xf>
    <xf numFmtId="0" fontId="8" fillId="35" borderId="17" xfId="0" applyFont="1" applyFill="1" applyBorder="1" applyAlignment="1">
      <alignment horizontal="center" vertical="center"/>
    </xf>
    <xf numFmtId="0" fontId="44" fillId="35" borderId="15" xfId="0" applyFont="1" applyFill="1" applyBorder="1" applyAlignment="1">
      <alignment horizontal="center" vertical="center" wrapText="1"/>
    </xf>
    <xf numFmtId="0" fontId="44" fillId="35" borderId="17" xfId="0" applyFont="1" applyFill="1" applyBorder="1" applyAlignment="1">
      <alignment horizontal="center" vertical="center" wrapText="1"/>
    </xf>
    <xf numFmtId="0" fontId="44" fillId="35" borderId="16" xfId="0" applyFont="1" applyFill="1" applyBorder="1" applyAlignment="1">
      <alignment horizontal="center" vertical="center" wrapText="1"/>
    </xf>
    <xf numFmtId="9" fontId="43" fillId="34" borderId="18" xfId="0" applyNumberFormat="1" applyFont="1" applyFill="1" applyBorder="1" applyAlignment="1">
      <alignment horizontal="center" vertical="center"/>
    </xf>
    <xf numFmtId="9" fontId="43" fillId="34" borderId="19" xfId="0" applyNumberFormat="1" applyFont="1" applyFill="1" applyBorder="1" applyAlignment="1">
      <alignment horizontal="center" vertical="center"/>
    </xf>
    <xf numFmtId="9" fontId="43" fillId="34" borderId="20" xfId="0" applyNumberFormat="1" applyFont="1" applyFill="1" applyBorder="1" applyAlignment="1">
      <alignment horizontal="center" vertical="center"/>
    </xf>
    <xf numFmtId="0" fontId="0" fillId="35" borderId="17" xfId="0" applyFill="1" applyBorder="1" applyAlignment="1">
      <alignment vertical="center"/>
    </xf>
    <xf numFmtId="0" fontId="42" fillId="7" borderId="15" xfId="0" applyFont="1" applyFill="1" applyBorder="1" applyAlignment="1">
      <alignment horizontal="center" vertical="center" wrapText="1"/>
    </xf>
    <xf numFmtId="3" fontId="43" fillId="35" borderId="10" xfId="0" applyNumberFormat="1" applyFont="1" applyFill="1" applyBorder="1" applyAlignment="1">
      <alignment horizontal="center" vertical="center"/>
    </xf>
    <xf numFmtId="0" fontId="43" fillId="35" borderId="10"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5"/>
  <sheetViews>
    <sheetView tabSelected="1" zoomScale="90" zoomScaleNormal="90" zoomScalePageLayoutView="0" workbookViewId="0" topLeftCell="A38">
      <selection activeCell="S50" sqref="S50"/>
    </sheetView>
  </sheetViews>
  <sheetFormatPr defaultColWidth="11.421875" defaultRowHeight="15"/>
  <cols>
    <col min="1" max="1" width="16.57421875" style="1" customWidth="1"/>
    <col min="2" max="2" width="16.00390625" style="1" customWidth="1"/>
    <col min="3" max="3" width="21.8515625" style="1" customWidth="1"/>
    <col min="4" max="4" width="12.140625" style="15" customWidth="1"/>
    <col min="5" max="5" width="18.57421875" style="1" customWidth="1"/>
    <col min="6" max="10" width="6.00390625" style="1" customWidth="1"/>
    <col min="11" max="11" width="5.140625" style="1" customWidth="1"/>
    <col min="12" max="12" width="20.8515625" style="27" customWidth="1"/>
    <col min="13" max="13" width="8.140625" style="1" customWidth="1"/>
    <col min="14" max="14" width="21.00390625" style="1" customWidth="1"/>
    <col min="15" max="17" width="6.140625" style="1" customWidth="1"/>
    <col min="18" max="18" width="6.28125" style="1" customWidth="1"/>
    <col min="19" max="19" width="10.7109375" style="1" customWidth="1"/>
    <col min="20" max="21" width="7.00390625" style="1" customWidth="1"/>
    <col min="22" max="22" width="6.421875" style="1" customWidth="1"/>
    <col min="23" max="23" width="54.140625" style="1" customWidth="1"/>
    <col min="24" max="24" width="36.7109375" style="1" customWidth="1"/>
    <col min="25" max="16384" width="11.421875" style="1" customWidth="1"/>
  </cols>
  <sheetData>
    <row r="1" spans="1:23" ht="18.75">
      <c r="A1" s="89" t="s">
        <v>0</v>
      </c>
      <c r="B1" s="89"/>
      <c r="C1" s="89"/>
      <c r="D1" s="89"/>
      <c r="E1" s="89"/>
      <c r="F1" s="89"/>
      <c r="G1" s="89"/>
      <c r="H1" s="89"/>
      <c r="I1" s="89"/>
      <c r="J1" s="89"/>
      <c r="K1" s="89"/>
      <c r="L1" s="89"/>
      <c r="M1" s="89"/>
      <c r="N1" s="89"/>
      <c r="O1" s="89"/>
      <c r="P1" s="89"/>
      <c r="Q1" s="89"/>
      <c r="R1" s="89"/>
      <c r="S1" s="89"/>
      <c r="T1" s="89"/>
      <c r="U1" s="89"/>
      <c r="V1" s="89"/>
      <c r="W1" s="16"/>
    </row>
    <row r="2" spans="1:23" ht="18.75">
      <c r="A2" s="89" t="s">
        <v>1</v>
      </c>
      <c r="B2" s="89"/>
      <c r="C2" s="89"/>
      <c r="D2" s="89"/>
      <c r="E2" s="89"/>
      <c r="F2" s="89"/>
      <c r="G2" s="89"/>
      <c r="H2" s="89"/>
      <c r="I2" s="89"/>
      <c r="J2" s="89"/>
      <c r="K2" s="89"/>
      <c r="L2" s="89"/>
      <c r="M2" s="89"/>
      <c r="N2" s="89"/>
      <c r="O2" s="89"/>
      <c r="P2" s="89"/>
      <c r="Q2" s="89"/>
      <c r="R2" s="89"/>
      <c r="S2" s="89"/>
      <c r="T2" s="89"/>
      <c r="U2" s="89"/>
      <c r="V2" s="89"/>
      <c r="W2" s="16"/>
    </row>
    <row r="3" spans="1:23" ht="18.75">
      <c r="A3" s="90" t="s">
        <v>2</v>
      </c>
      <c r="B3" s="90"/>
      <c r="C3" s="90"/>
      <c r="D3" s="90"/>
      <c r="E3" s="90"/>
      <c r="F3" s="90"/>
      <c r="G3" s="90"/>
      <c r="H3" s="90"/>
      <c r="I3" s="90"/>
      <c r="J3" s="90"/>
      <c r="K3" s="90"/>
      <c r="L3" s="90"/>
      <c r="M3" s="90"/>
      <c r="N3" s="90"/>
      <c r="O3" s="90"/>
      <c r="P3" s="90"/>
      <c r="Q3" s="90"/>
      <c r="R3" s="90"/>
      <c r="S3" s="90"/>
      <c r="T3" s="90"/>
      <c r="U3" s="90"/>
      <c r="V3" s="90"/>
      <c r="W3" s="16"/>
    </row>
    <row r="4" ht="15"/>
    <row r="5" spans="1:23" ht="26.25" customHeight="1">
      <c r="A5" s="98" t="s">
        <v>3</v>
      </c>
      <c r="B5" s="98" t="s">
        <v>4</v>
      </c>
      <c r="C5" s="98" t="s">
        <v>5</v>
      </c>
      <c r="D5" s="99" t="s">
        <v>6</v>
      </c>
      <c r="E5" s="98" t="s">
        <v>7</v>
      </c>
      <c r="F5" s="66" t="s">
        <v>8</v>
      </c>
      <c r="G5" s="115" t="s">
        <v>9</v>
      </c>
      <c r="H5" s="116"/>
      <c r="I5" s="116"/>
      <c r="J5" s="117"/>
      <c r="K5" s="66" t="s">
        <v>10</v>
      </c>
      <c r="L5" s="98" t="s">
        <v>11</v>
      </c>
      <c r="M5" s="66" t="s">
        <v>12</v>
      </c>
      <c r="N5" s="98" t="s">
        <v>13</v>
      </c>
      <c r="O5" s="95" t="s">
        <v>14</v>
      </c>
      <c r="P5" s="96"/>
      <c r="Q5" s="96"/>
      <c r="R5" s="97"/>
      <c r="S5" s="93" t="s">
        <v>15</v>
      </c>
      <c r="T5" s="91" t="s">
        <v>16</v>
      </c>
      <c r="U5" s="91" t="s">
        <v>17</v>
      </c>
      <c r="V5" s="66" t="s">
        <v>18</v>
      </c>
      <c r="W5" s="65" t="s">
        <v>19</v>
      </c>
    </row>
    <row r="6" spans="1:23" ht="88.5" customHeight="1">
      <c r="A6" s="137"/>
      <c r="B6" s="137"/>
      <c r="C6" s="98"/>
      <c r="D6" s="100"/>
      <c r="E6" s="98"/>
      <c r="F6" s="66"/>
      <c r="G6" s="20" t="s">
        <v>20</v>
      </c>
      <c r="H6" s="20" t="s">
        <v>21</v>
      </c>
      <c r="I6" s="20" t="s">
        <v>22</v>
      </c>
      <c r="J6" s="20" t="s">
        <v>23</v>
      </c>
      <c r="K6" s="66"/>
      <c r="L6" s="98"/>
      <c r="M6" s="66"/>
      <c r="N6" s="98"/>
      <c r="O6" s="44" t="s">
        <v>20</v>
      </c>
      <c r="P6" s="44" t="s">
        <v>21</v>
      </c>
      <c r="Q6" s="44" t="s">
        <v>22</v>
      </c>
      <c r="R6" s="44" t="s">
        <v>23</v>
      </c>
      <c r="S6" s="94"/>
      <c r="T6" s="92"/>
      <c r="U6" s="92"/>
      <c r="V6" s="66"/>
      <c r="W6" s="65"/>
    </row>
    <row r="7" spans="1:23" ht="121.5" customHeight="1">
      <c r="A7" s="109" t="s">
        <v>24</v>
      </c>
      <c r="B7" s="106" t="s">
        <v>25</v>
      </c>
      <c r="C7" s="102" t="s">
        <v>26</v>
      </c>
      <c r="D7" s="85" t="s">
        <v>27</v>
      </c>
      <c r="E7" s="105" t="s">
        <v>28</v>
      </c>
      <c r="F7" s="74">
        <v>3</v>
      </c>
      <c r="G7" s="70">
        <v>1</v>
      </c>
      <c r="H7" s="70">
        <v>2</v>
      </c>
      <c r="I7" s="70">
        <v>1</v>
      </c>
      <c r="J7" s="70"/>
      <c r="K7" s="74">
        <v>87</v>
      </c>
      <c r="L7" s="28" t="s">
        <v>29</v>
      </c>
      <c r="M7" s="2">
        <v>0.4</v>
      </c>
      <c r="N7" s="14" t="s">
        <v>30</v>
      </c>
      <c r="O7" s="2"/>
      <c r="P7" s="2">
        <v>0.5</v>
      </c>
      <c r="Q7" s="2"/>
      <c r="R7" s="2">
        <v>1</v>
      </c>
      <c r="S7" s="21">
        <v>1</v>
      </c>
      <c r="T7" s="3">
        <v>0.4</v>
      </c>
      <c r="U7" s="80"/>
      <c r="V7" s="80"/>
      <c r="W7" s="55" t="s">
        <v>104</v>
      </c>
    </row>
    <row r="8" spans="1:23" ht="65.25" customHeight="1">
      <c r="A8" s="110"/>
      <c r="B8" s="107"/>
      <c r="C8" s="103"/>
      <c r="D8" s="86"/>
      <c r="E8" s="103"/>
      <c r="F8" s="101"/>
      <c r="G8" s="71"/>
      <c r="H8" s="71"/>
      <c r="I8" s="71"/>
      <c r="J8" s="71"/>
      <c r="K8" s="101"/>
      <c r="L8" s="14" t="s">
        <v>31</v>
      </c>
      <c r="M8" s="2">
        <v>0.3</v>
      </c>
      <c r="N8" s="14" t="s">
        <v>32</v>
      </c>
      <c r="O8" s="2">
        <v>0.25</v>
      </c>
      <c r="P8" s="2">
        <v>0.5</v>
      </c>
      <c r="Q8" s="2">
        <v>0.75</v>
      </c>
      <c r="R8" s="2">
        <v>1</v>
      </c>
      <c r="S8" s="21">
        <v>1</v>
      </c>
      <c r="T8" s="3">
        <v>0.3</v>
      </c>
      <c r="U8" s="84"/>
      <c r="V8" s="84"/>
      <c r="W8" s="36" t="s">
        <v>105</v>
      </c>
    </row>
    <row r="9" spans="1:23" ht="61.5" customHeight="1">
      <c r="A9" s="111"/>
      <c r="B9" s="108"/>
      <c r="C9" s="104"/>
      <c r="D9" s="87"/>
      <c r="E9" s="104"/>
      <c r="F9" s="75"/>
      <c r="G9" s="72"/>
      <c r="H9" s="72"/>
      <c r="I9" s="72"/>
      <c r="J9" s="72"/>
      <c r="K9" s="75"/>
      <c r="L9" s="14" t="s">
        <v>33</v>
      </c>
      <c r="M9" s="2">
        <v>0.3</v>
      </c>
      <c r="N9" s="14" t="s">
        <v>32</v>
      </c>
      <c r="O9" s="2">
        <v>0.25</v>
      </c>
      <c r="P9" s="2">
        <v>0.5</v>
      </c>
      <c r="Q9" s="2">
        <v>0.75</v>
      </c>
      <c r="R9" s="2">
        <v>1</v>
      </c>
      <c r="S9" s="21">
        <v>1</v>
      </c>
      <c r="T9" s="3">
        <v>0.3</v>
      </c>
      <c r="U9" s="81"/>
      <c r="V9" s="81"/>
      <c r="W9" s="37" t="s">
        <v>106</v>
      </c>
    </row>
    <row r="10" spans="1:23" ht="33.75" customHeight="1">
      <c r="A10" s="77" t="s">
        <v>34</v>
      </c>
      <c r="B10" s="78"/>
      <c r="C10" s="78"/>
      <c r="D10" s="78"/>
      <c r="E10" s="78"/>
      <c r="F10" s="78"/>
      <c r="G10" s="78"/>
      <c r="H10" s="78"/>
      <c r="I10" s="78"/>
      <c r="J10" s="78"/>
      <c r="K10" s="78"/>
      <c r="L10" s="79"/>
      <c r="M10" s="4">
        <f>SUM(M7:M9)</f>
        <v>1</v>
      </c>
      <c r="N10" s="6"/>
      <c r="O10" s="4"/>
      <c r="P10" s="4"/>
      <c r="Q10" s="4"/>
      <c r="R10" s="4"/>
      <c r="S10" s="9"/>
      <c r="T10" s="4">
        <f>SUM(T7:T9)</f>
        <v>1</v>
      </c>
      <c r="U10" s="4">
        <v>0.1</v>
      </c>
      <c r="V10" s="4">
        <f>+U10*T10</f>
        <v>0.1</v>
      </c>
      <c r="W10" s="7"/>
    </row>
    <row r="11" spans="1:23" ht="108" customHeight="1">
      <c r="A11" s="46" t="s">
        <v>24</v>
      </c>
      <c r="B11" s="39" t="s">
        <v>35</v>
      </c>
      <c r="C11" s="51" t="s">
        <v>36</v>
      </c>
      <c r="D11" s="52" t="s">
        <v>37</v>
      </c>
      <c r="E11" s="51" t="s">
        <v>38</v>
      </c>
      <c r="F11" s="53">
        <v>4346</v>
      </c>
      <c r="G11" s="24">
        <v>1300</v>
      </c>
      <c r="H11" s="24">
        <v>4419</v>
      </c>
      <c r="I11" s="24">
        <v>1543</v>
      </c>
      <c r="J11" s="24">
        <v>1877</v>
      </c>
      <c r="K11" s="53">
        <v>104</v>
      </c>
      <c r="L11" s="14" t="s">
        <v>96</v>
      </c>
      <c r="M11" s="22">
        <v>1</v>
      </c>
      <c r="N11" s="14" t="s">
        <v>39</v>
      </c>
      <c r="O11" s="25">
        <v>0.25</v>
      </c>
      <c r="P11" s="25">
        <v>0.5</v>
      </c>
      <c r="Q11" s="25">
        <v>0.75</v>
      </c>
      <c r="R11" s="25">
        <v>1</v>
      </c>
      <c r="S11" s="26">
        <v>1</v>
      </c>
      <c r="T11" s="26">
        <f>+S11*M11</f>
        <v>1</v>
      </c>
      <c r="U11" s="50"/>
      <c r="V11" s="50"/>
      <c r="W11" s="40" t="s">
        <v>107</v>
      </c>
    </row>
    <row r="12" spans="1:23" ht="41.25" customHeight="1">
      <c r="A12" s="77" t="s">
        <v>34</v>
      </c>
      <c r="B12" s="78"/>
      <c r="C12" s="78"/>
      <c r="D12" s="78"/>
      <c r="E12" s="78"/>
      <c r="F12" s="78"/>
      <c r="G12" s="78"/>
      <c r="H12" s="78"/>
      <c r="I12" s="78"/>
      <c r="J12" s="78"/>
      <c r="K12" s="78"/>
      <c r="L12" s="79"/>
      <c r="M12" s="4">
        <f>SUM(M11:M11)</f>
        <v>1</v>
      </c>
      <c r="N12" s="6"/>
      <c r="O12" s="4"/>
      <c r="P12" s="4"/>
      <c r="Q12" s="4"/>
      <c r="R12" s="4"/>
      <c r="S12" s="9"/>
      <c r="T12" s="4">
        <f>SUM(T11:T11)</f>
        <v>1</v>
      </c>
      <c r="U12" s="4">
        <v>0.1</v>
      </c>
      <c r="V12" s="4">
        <f>+U12*T12</f>
        <v>0.1</v>
      </c>
      <c r="W12" s="7"/>
    </row>
    <row r="13" spans="1:23" ht="51.75" customHeight="1">
      <c r="A13" s="68" t="s">
        <v>24</v>
      </c>
      <c r="B13" s="82" t="s">
        <v>35</v>
      </c>
      <c r="C13" s="82" t="s">
        <v>36</v>
      </c>
      <c r="D13" s="85" t="s">
        <v>37</v>
      </c>
      <c r="E13" s="82" t="s">
        <v>40</v>
      </c>
      <c r="F13" s="112">
        <v>1067</v>
      </c>
      <c r="G13" s="70">
        <v>150</v>
      </c>
      <c r="H13" s="70">
        <v>716</v>
      </c>
      <c r="I13" s="70">
        <v>117</v>
      </c>
      <c r="J13" s="70">
        <v>106</v>
      </c>
      <c r="K13" s="112">
        <v>59</v>
      </c>
      <c r="L13" s="14" t="s">
        <v>41</v>
      </c>
      <c r="M13" s="13">
        <v>0.4</v>
      </c>
      <c r="N13" s="14" t="s">
        <v>32</v>
      </c>
      <c r="O13" s="2"/>
      <c r="P13" s="2">
        <v>0.5</v>
      </c>
      <c r="Q13" s="2"/>
      <c r="R13" s="2">
        <v>1</v>
      </c>
      <c r="S13" s="21">
        <v>1</v>
      </c>
      <c r="T13" s="3">
        <f>+S13*M13</f>
        <v>0.4</v>
      </c>
      <c r="U13" s="80"/>
      <c r="V13" s="80"/>
      <c r="W13" s="62" t="s">
        <v>108</v>
      </c>
    </row>
    <row r="14" spans="1:23" ht="41.25" customHeight="1">
      <c r="A14" s="118"/>
      <c r="B14" s="88"/>
      <c r="C14" s="88"/>
      <c r="D14" s="86"/>
      <c r="E14" s="88"/>
      <c r="F14" s="113"/>
      <c r="G14" s="71"/>
      <c r="H14" s="71"/>
      <c r="I14" s="71"/>
      <c r="J14" s="71"/>
      <c r="K14" s="113"/>
      <c r="L14" s="14" t="s">
        <v>42</v>
      </c>
      <c r="M14" s="13">
        <v>0.4</v>
      </c>
      <c r="N14" s="14" t="s">
        <v>43</v>
      </c>
      <c r="O14" s="2"/>
      <c r="P14" s="2">
        <v>1</v>
      </c>
      <c r="Q14" s="2">
        <v>1</v>
      </c>
      <c r="R14" s="2">
        <v>1</v>
      </c>
      <c r="S14" s="21">
        <v>1</v>
      </c>
      <c r="T14" s="3">
        <f>+S14*M14</f>
        <v>0.4</v>
      </c>
      <c r="U14" s="84"/>
      <c r="V14" s="84"/>
      <c r="W14" s="63"/>
    </row>
    <row r="15" spans="1:23" ht="39" customHeight="1">
      <c r="A15" s="119"/>
      <c r="B15" s="83"/>
      <c r="C15" s="83"/>
      <c r="D15" s="87"/>
      <c r="E15" s="83"/>
      <c r="F15" s="114"/>
      <c r="G15" s="72"/>
      <c r="H15" s="72"/>
      <c r="I15" s="72"/>
      <c r="J15" s="72"/>
      <c r="K15" s="114"/>
      <c r="L15" s="14" t="s">
        <v>44</v>
      </c>
      <c r="M15" s="13">
        <v>0.2</v>
      </c>
      <c r="N15" s="14" t="s">
        <v>45</v>
      </c>
      <c r="O15" s="2"/>
      <c r="P15" s="2"/>
      <c r="Q15" s="2"/>
      <c r="R15" s="2">
        <v>1</v>
      </c>
      <c r="S15" s="21">
        <v>1</v>
      </c>
      <c r="T15" s="3">
        <v>0.2</v>
      </c>
      <c r="U15" s="81"/>
      <c r="V15" s="81"/>
      <c r="W15" s="64"/>
    </row>
    <row r="16" spans="1:23" ht="46.5" customHeight="1">
      <c r="A16" s="77" t="s">
        <v>34</v>
      </c>
      <c r="B16" s="78"/>
      <c r="C16" s="78"/>
      <c r="D16" s="78"/>
      <c r="E16" s="78"/>
      <c r="F16" s="78"/>
      <c r="G16" s="78"/>
      <c r="H16" s="78"/>
      <c r="I16" s="78"/>
      <c r="J16" s="78"/>
      <c r="K16" s="78"/>
      <c r="L16" s="79"/>
      <c r="M16" s="4">
        <f>SUM(M13:M15)</f>
        <v>1</v>
      </c>
      <c r="N16" s="6"/>
      <c r="O16" s="4"/>
      <c r="P16" s="4"/>
      <c r="Q16" s="4"/>
      <c r="R16" s="4"/>
      <c r="S16" s="9"/>
      <c r="T16" s="4">
        <f>SUM(T13:T15)</f>
        <v>1</v>
      </c>
      <c r="U16" s="4">
        <v>0.1</v>
      </c>
      <c r="V16" s="4">
        <f>+U16*T16</f>
        <v>0.1</v>
      </c>
      <c r="W16" s="7"/>
    </row>
    <row r="17" spans="1:24" ht="95.25" customHeight="1">
      <c r="A17" s="68" t="s">
        <v>24</v>
      </c>
      <c r="B17" s="82" t="s">
        <v>35</v>
      </c>
      <c r="C17" s="82" t="s">
        <v>46</v>
      </c>
      <c r="D17" s="85" t="s">
        <v>47</v>
      </c>
      <c r="E17" s="82" t="s">
        <v>48</v>
      </c>
      <c r="F17" s="112">
        <v>1543</v>
      </c>
      <c r="G17" s="70">
        <v>1497</v>
      </c>
      <c r="H17" s="70"/>
      <c r="I17" s="70">
        <v>1352</v>
      </c>
      <c r="J17" s="70"/>
      <c r="K17" s="74">
        <v>425</v>
      </c>
      <c r="L17" s="14" t="s">
        <v>49</v>
      </c>
      <c r="M17" s="13">
        <v>0.4</v>
      </c>
      <c r="N17" s="14" t="s">
        <v>50</v>
      </c>
      <c r="O17" s="2">
        <v>0.5</v>
      </c>
      <c r="P17" s="2"/>
      <c r="Q17" s="2">
        <v>1</v>
      </c>
      <c r="R17" s="2"/>
      <c r="S17" s="21">
        <v>1</v>
      </c>
      <c r="T17" s="3">
        <f>+S17*M17</f>
        <v>0.4</v>
      </c>
      <c r="U17" s="80"/>
      <c r="V17" s="80"/>
      <c r="W17" s="37" t="s">
        <v>109</v>
      </c>
      <c r="X17" s="57"/>
    </row>
    <row r="18" spans="1:23" ht="64.5" customHeight="1">
      <c r="A18" s="69"/>
      <c r="B18" s="83"/>
      <c r="C18" s="83"/>
      <c r="D18" s="87"/>
      <c r="E18" s="83"/>
      <c r="F18" s="114"/>
      <c r="G18" s="71"/>
      <c r="H18" s="71"/>
      <c r="I18" s="71"/>
      <c r="J18" s="71"/>
      <c r="K18" s="75"/>
      <c r="L18" s="14" t="s">
        <v>51</v>
      </c>
      <c r="M18" s="13">
        <v>0.6</v>
      </c>
      <c r="N18" s="14" t="s">
        <v>52</v>
      </c>
      <c r="O18" s="2">
        <v>0.25</v>
      </c>
      <c r="P18" s="2">
        <v>0.5</v>
      </c>
      <c r="Q18" s="2">
        <v>0.75</v>
      </c>
      <c r="R18" s="2">
        <v>1</v>
      </c>
      <c r="S18" s="21">
        <v>1</v>
      </c>
      <c r="T18" s="3">
        <f>+S18*M18</f>
        <v>0.6</v>
      </c>
      <c r="U18" s="81"/>
      <c r="V18" s="81"/>
      <c r="W18" s="36" t="s">
        <v>112</v>
      </c>
    </row>
    <row r="19" spans="1:23" ht="51" customHeight="1">
      <c r="A19" s="77" t="s">
        <v>34</v>
      </c>
      <c r="B19" s="78"/>
      <c r="C19" s="78"/>
      <c r="D19" s="78"/>
      <c r="E19" s="78"/>
      <c r="F19" s="78"/>
      <c r="G19" s="78"/>
      <c r="H19" s="78"/>
      <c r="I19" s="78"/>
      <c r="J19" s="78"/>
      <c r="K19" s="78"/>
      <c r="L19" s="79"/>
      <c r="M19" s="4">
        <f>SUM(M17:M18)</f>
        <v>1</v>
      </c>
      <c r="N19" s="6"/>
      <c r="O19" s="4"/>
      <c r="P19" s="4"/>
      <c r="Q19" s="4"/>
      <c r="R19" s="4"/>
      <c r="S19" s="9"/>
      <c r="T19" s="4">
        <f>SUM(T17:T18)</f>
        <v>1</v>
      </c>
      <c r="U19" s="4">
        <v>0.1</v>
      </c>
      <c r="V19" s="4">
        <f>+U19*T19</f>
        <v>0.1</v>
      </c>
      <c r="W19" s="43"/>
    </row>
    <row r="20" spans="1:23" ht="93.75" customHeight="1">
      <c r="A20" s="68" t="s">
        <v>24</v>
      </c>
      <c r="B20" s="82" t="s">
        <v>35</v>
      </c>
      <c r="C20" s="82" t="s">
        <v>53</v>
      </c>
      <c r="D20" s="85" t="s">
        <v>54</v>
      </c>
      <c r="E20" s="82" t="s">
        <v>55</v>
      </c>
      <c r="F20" s="112">
        <v>1510</v>
      </c>
      <c r="G20" s="70">
        <v>1214</v>
      </c>
      <c r="H20" s="70"/>
      <c r="I20" s="70">
        <v>1177</v>
      </c>
      <c r="J20" s="70"/>
      <c r="K20" s="74">
        <v>210</v>
      </c>
      <c r="L20" s="14" t="s">
        <v>56</v>
      </c>
      <c r="M20" s="13">
        <v>0.4</v>
      </c>
      <c r="N20" s="14" t="s">
        <v>57</v>
      </c>
      <c r="O20" s="2">
        <v>0.5</v>
      </c>
      <c r="P20" s="2"/>
      <c r="Q20" s="2">
        <v>1</v>
      </c>
      <c r="R20" s="2"/>
      <c r="S20" s="21">
        <v>1</v>
      </c>
      <c r="T20" s="3">
        <f>+S20*M20</f>
        <v>0.4</v>
      </c>
      <c r="U20" s="80"/>
      <c r="V20" s="80"/>
      <c r="W20" s="41" t="s">
        <v>110</v>
      </c>
    </row>
    <row r="21" spans="1:23" ht="104.25" customHeight="1">
      <c r="A21" s="69"/>
      <c r="B21" s="83"/>
      <c r="C21" s="83"/>
      <c r="D21" s="87"/>
      <c r="E21" s="83"/>
      <c r="F21" s="114"/>
      <c r="G21" s="71"/>
      <c r="H21" s="71"/>
      <c r="I21" s="71"/>
      <c r="J21" s="71"/>
      <c r="K21" s="75"/>
      <c r="L21" s="14" t="s">
        <v>58</v>
      </c>
      <c r="M21" s="13">
        <v>0.6</v>
      </c>
      <c r="N21" s="14" t="s">
        <v>59</v>
      </c>
      <c r="O21" s="2">
        <v>0.25</v>
      </c>
      <c r="P21" s="2">
        <v>0.5</v>
      </c>
      <c r="Q21" s="2">
        <v>0.75</v>
      </c>
      <c r="R21" s="2">
        <v>1</v>
      </c>
      <c r="S21" s="21">
        <v>1</v>
      </c>
      <c r="T21" s="3">
        <f>+S21*M21</f>
        <v>0.6</v>
      </c>
      <c r="U21" s="81"/>
      <c r="V21" s="81"/>
      <c r="W21" s="36" t="s">
        <v>111</v>
      </c>
    </row>
    <row r="22" spans="1:23" ht="34.5" customHeight="1">
      <c r="A22" s="77" t="s">
        <v>34</v>
      </c>
      <c r="B22" s="78"/>
      <c r="C22" s="78"/>
      <c r="D22" s="78"/>
      <c r="E22" s="78"/>
      <c r="F22" s="78"/>
      <c r="G22" s="78"/>
      <c r="H22" s="78"/>
      <c r="I22" s="78"/>
      <c r="J22" s="78"/>
      <c r="K22" s="78"/>
      <c r="L22" s="79"/>
      <c r="M22" s="4">
        <f>SUM(M20:M21)</f>
        <v>1</v>
      </c>
      <c r="N22" s="6"/>
      <c r="O22" s="4"/>
      <c r="P22" s="4"/>
      <c r="Q22" s="4"/>
      <c r="R22" s="4"/>
      <c r="S22" s="9"/>
      <c r="T22" s="4">
        <f>SUM(T20:T21)</f>
        <v>1</v>
      </c>
      <c r="U22" s="4">
        <v>0.1</v>
      </c>
      <c r="V22" s="4">
        <f>+U22*T22</f>
        <v>0.1</v>
      </c>
      <c r="W22" s="33"/>
    </row>
    <row r="23" spans="1:23" ht="57.75" customHeight="1">
      <c r="A23" s="73" t="s">
        <v>24</v>
      </c>
      <c r="B23" s="76" t="s">
        <v>35</v>
      </c>
      <c r="C23" s="76" t="s">
        <v>60</v>
      </c>
      <c r="D23" s="67" t="s">
        <v>61</v>
      </c>
      <c r="E23" s="76" t="s">
        <v>62</v>
      </c>
      <c r="F23" s="138">
        <v>1759</v>
      </c>
      <c r="G23" s="70">
        <v>682</v>
      </c>
      <c r="H23" s="70">
        <v>117</v>
      </c>
      <c r="I23" s="70">
        <v>922</v>
      </c>
      <c r="J23" s="70"/>
      <c r="K23" s="139">
        <v>124</v>
      </c>
      <c r="L23" s="30" t="s">
        <v>63</v>
      </c>
      <c r="M23" s="13">
        <v>0.6</v>
      </c>
      <c r="N23" s="14" t="s">
        <v>32</v>
      </c>
      <c r="O23" s="2">
        <v>0.5</v>
      </c>
      <c r="P23" s="2"/>
      <c r="Q23" s="2">
        <v>1</v>
      </c>
      <c r="R23" s="2"/>
      <c r="S23" s="21">
        <v>1</v>
      </c>
      <c r="T23" s="3">
        <v>0.6</v>
      </c>
      <c r="U23" s="80"/>
      <c r="V23" s="133"/>
      <c r="W23" s="58" t="s">
        <v>113</v>
      </c>
    </row>
    <row r="24" spans="1:23" ht="69.75" customHeight="1">
      <c r="A24" s="73"/>
      <c r="B24" s="76"/>
      <c r="C24" s="76"/>
      <c r="D24" s="67"/>
      <c r="E24" s="76"/>
      <c r="F24" s="138"/>
      <c r="G24" s="71"/>
      <c r="H24" s="71"/>
      <c r="I24" s="71"/>
      <c r="J24" s="71"/>
      <c r="K24" s="139"/>
      <c r="L24" s="30" t="s">
        <v>64</v>
      </c>
      <c r="M24" s="13">
        <v>0.2</v>
      </c>
      <c r="N24" s="14" t="s">
        <v>65</v>
      </c>
      <c r="O24" s="2"/>
      <c r="P24" s="2">
        <v>0.5</v>
      </c>
      <c r="Q24" s="2"/>
      <c r="R24" s="2">
        <v>1</v>
      </c>
      <c r="S24" s="21">
        <v>1</v>
      </c>
      <c r="T24" s="3">
        <v>0.2</v>
      </c>
      <c r="U24" s="84"/>
      <c r="V24" s="134"/>
      <c r="W24" s="59" t="s">
        <v>97</v>
      </c>
    </row>
    <row r="25" spans="1:23" ht="34.5" customHeight="1">
      <c r="A25" s="73"/>
      <c r="B25" s="76"/>
      <c r="C25" s="76"/>
      <c r="D25" s="67"/>
      <c r="E25" s="76"/>
      <c r="F25" s="138"/>
      <c r="G25" s="72"/>
      <c r="H25" s="72"/>
      <c r="I25" s="72"/>
      <c r="J25" s="72"/>
      <c r="K25" s="139"/>
      <c r="L25" s="31" t="s">
        <v>66</v>
      </c>
      <c r="M25" s="13">
        <v>0.2</v>
      </c>
      <c r="N25" s="14" t="s">
        <v>32</v>
      </c>
      <c r="O25" s="2"/>
      <c r="P25" s="2">
        <v>0.5</v>
      </c>
      <c r="Q25" s="2"/>
      <c r="R25" s="2">
        <v>1</v>
      </c>
      <c r="S25" s="21">
        <v>0</v>
      </c>
      <c r="T25" s="3">
        <v>0</v>
      </c>
      <c r="U25" s="81"/>
      <c r="V25" s="135"/>
      <c r="W25" s="60" t="s">
        <v>98</v>
      </c>
    </row>
    <row r="26" spans="1:23" ht="51.75" customHeight="1">
      <c r="A26" s="77" t="s">
        <v>34</v>
      </c>
      <c r="B26" s="78"/>
      <c r="C26" s="78"/>
      <c r="D26" s="78"/>
      <c r="E26" s="78"/>
      <c r="F26" s="78"/>
      <c r="G26" s="78"/>
      <c r="H26" s="78"/>
      <c r="I26" s="78"/>
      <c r="J26" s="78"/>
      <c r="K26" s="78"/>
      <c r="L26" s="79"/>
      <c r="M26" s="4">
        <f>+M23+M24+M25</f>
        <v>1</v>
      </c>
      <c r="N26" s="6"/>
      <c r="O26" s="4"/>
      <c r="P26" s="4"/>
      <c r="Q26" s="4"/>
      <c r="R26" s="4"/>
      <c r="S26" s="9"/>
      <c r="T26" s="4">
        <f>SUM(T23:T25)</f>
        <v>0.8</v>
      </c>
      <c r="U26" s="4">
        <v>0.1</v>
      </c>
      <c r="V26" s="4">
        <f>+U26*T26</f>
        <v>0.08000000000000002</v>
      </c>
      <c r="W26" s="34"/>
    </row>
    <row r="27" spans="1:23" ht="81" customHeight="1">
      <c r="A27" s="68" t="s">
        <v>24</v>
      </c>
      <c r="B27" s="82" t="s">
        <v>35</v>
      </c>
      <c r="C27" s="82" t="s">
        <v>67</v>
      </c>
      <c r="D27" s="85" t="s">
        <v>68</v>
      </c>
      <c r="E27" s="82" t="s">
        <v>69</v>
      </c>
      <c r="F27" s="138">
        <v>1603</v>
      </c>
      <c r="G27" s="70">
        <v>1641</v>
      </c>
      <c r="H27" s="70"/>
      <c r="I27" s="70">
        <v>1783</v>
      </c>
      <c r="J27" s="70"/>
      <c r="K27" s="74">
        <v>46</v>
      </c>
      <c r="L27" s="28" t="s">
        <v>70</v>
      </c>
      <c r="M27" s="13">
        <v>0.4</v>
      </c>
      <c r="N27" s="14" t="s">
        <v>65</v>
      </c>
      <c r="O27" s="2">
        <v>0.5</v>
      </c>
      <c r="P27" s="2"/>
      <c r="Q27" s="2">
        <v>1</v>
      </c>
      <c r="R27" s="2"/>
      <c r="S27" s="21">
        <v>1</v>
      </c>
      <c r="T27" s="3">
        <f>+S27*M27</f>
        <v>0.4</v>
      </c>
      <c r="U27" s="80"/>
      <c r="V27" s="80"/>
      <c r="W27" s="41" t="s">
        <v>99</v>
      </c>
    </row>
    <row r="28" spans="1:23" ht="69.75" customHeight="1">
      <c r="A28" s="136"/>
      <c r="B28" s="88"/>
      <c r="C28" s="88"/>
      <c r="D28" s="86"/>
      <c r="E28" s="88"/>
      <c r="F28" s="138"/>
      <c r="G28" s="71"/>
      <c r="H28" s="71"/>
      <c r="I28" s="71"/>
      <c r="J28" s="71"/>
      <c r="K28" s="101"/>
      <c r="L28" s="28" t="s">
        <v>71</v>
      </c>
      <c r="M28" s="13">
        <v>0.3</v>
      </c>
      <c r="N28" s="14" t="s">
        <v>72</v>
      </c>
      <c r="O28" s="2">
        <v>0.5</v>
      </c>
      <c r="P28" s="2"/>
      <c r="Q28" s="2">
        <v>1</v>
      </c>
      <c r="R28" s="2"/>
      <c r="S28" s="21">
        <v>1</v>
      </c>
      <c r="T28" s="3">
        <f>+S28*M28</f>
        <v>0.3</v>
      </c>
      <c r="U28" s="84"/>
      <c r="V28" s="84"/>
      <c r="W28" s="42" t="s">
        <v>116</v>
      </c>
    </row>
    <row r="29" spans="1:23" ht="54.75" customHeight="1">
      <c r="A29" s="69"/>
      <c r="B29" s="83"/>
      <c r="C29" s="83"/>
      <c r="D29" s="87"/>
      <c r="E29" s="83"/>
      <c r="F29" s="138"/>
      <c r="G29" s="72"/>
      <c r="H29" s="72"/>
      <c r="I29" s="72"/>
      <c r="J29" s="72"/>
      <c r="K29" s="75"/>
      <c r="L29" s="28" t="s">
        <v>73</v>
      </c>
      <c r="M29" s="13">
        <v>0.3</v>
      </c>
      <c r="N29" s="14" t="s">
        <v>72</v>
      </c>
      <c r="O29" s="2"/>
      <c r="P29" s="2">
        <v>0.5</v>
      </c>
      <c r="Q29" s="2"/>
      <c r="R29" s="2">
        <v>1</v>
      </c>
      <c r="S29" s="21">
        <v>1</v>
      </c>
      <c r="T29" s="3">
        <v>0.3</v>
      </c>
      <c r="U29" s="81"/>
      <c r="V29" s="81"/>
      <c r="W29" s="43" t="s">
        <v>114</v>
      </c>
    </row>
    <row r="30" spans="1:23" ht="38.25" customHeight="1">
      <c r="A30" s="77" t="s">
        <v>34</v>
      </c>
      <c r="B30" s="78"/>
      <c r="C30" s="78"/>
      <c r="D30" s="78"/>
      <c r="E30" s="78"/>
      <c r="F30" s="78"/>
      <c r="G30" s="78"/>
      <c r="H30" s="78"/>
      <c r="I30" s="78"/>
      <c r="J30" s="78"/>
      <c r="K30" s="78"/>
      <c r="L30" s="79"/>
      <c r="M30" s="4">
        <f>SUM(M27:M29)</f>
        <v>1</v>
      </c>
      <c r="N30" s="6"/>
      <c r="O30" s="4"/>
      <c r="P30" s="4"/>
      <c r="Q30" s="4"/>
      <c r="R30" s="4"/>
      <c r="S30" s="9"/>
      <c r="T30" s="4">
        <f>SUM(T27:T29)</f>
        <v>1</v>
      </c>
      <c r="U30" s="4">
        <v>0.1</v>
      </c>
      <c r="V30" s="4">
        <f>+U30*T30</f>
        <v>0.1</v>
      </c>
      <c r="W30" s="7"/>
    </row>
    <row r="31" spans="1:23" ht="58.5" customHeight="1">
      <c r="A31" s="130" t="s">
        <v>24</v>
      </c>
      <c r="B31" s="82" t="s">
        <v>35</v>
      </c>
      <c r="C31" s="105" t="s">
        <v>67</v>
      </c>
      <c r="D31" s="85" t="s">
        <v>68</v>
      </c>
      <c r="E31" s="105" t="s">
        <v>74</v>
      </c>
      <c r="F31" s="120">
        <v>200</v>
      </c>
      <c r="G31" s="70">
        <v>200</v>
      </c>
      <c r="H31" s="70"/>
      <c r="I31" s="70">
        <v>200</v>
      </c>
      <c r="J31" s="70"/>
      <c r="K31" s="123">
        <v>213</v>
      </c>
      <c r="L31" s="18" t="s">
        <v>75</v>
      </c>
      <c r="M31" s="19">
        <v>0.3</v>
      </c>
      <c r="N31" s="18" t="s">
        <v>32</v>
      </c>
      <c r="O31" s="19">
        <v>0.5</v>
      </c>
      <c r="P31" s="19"/>
      <c r="Q31" s="19">
        <v>1</v>
      </c>
      <c r="R31" s="19"/>
      <c r="S31" s="21">
        <v>1</v>
      </c>
      <c r="T31" s="3">
        <f>+S31*M31</f>
        <v>0.3</v>
      </c>
      <c r="U31" s="80"/>
      <c r="V31" s="80" t="s">
        <v>76</v>
      </c>
      <c r="W31" s="41" t="s">
        <v>117</v>
      </c>
    </row>
    <row r="32" spans="1:23" ht="51.75" customHeight="1">
      <c r="A32" s="131"/>
      <c r="B32" s="88"/>
      <c r="C32" s="103"/>
      <c r="D32" s="86"/>
      <c r="E32" s="103"/>
      <c r="F32" s="121"/>
      <c r="G32" s="71"/>
      <c r="H32" s="71"/>
      <c r="I32" s="71"/>
      <c r="J32" s="71"/>
      <c r="K32" s="124"/>
      <c r="L32" s="18" t="s">
        <v>77</v>
      </c>
      <c r="M32" s="19">
        <v>0.5</v>
      </c>
      <c r="N32" s="18" t="s">
        <v>32</v>
      </c>
      <c r="O32" s="19">
        <v>0.25</v>
      </c>
      <c r="P32" s="19">
        <v>0.5</v>
      </c>
      <c r="Q32" s="19">
        <v>0.75</v>
      </c>
      <c r="R32" s="19">
        <v>1</v>
      </c>
      <c r="S32" s="21">
        <v>1</v>
      </c>
      <c r="T32" s="3">
        <f>+S32*M32</f>
        <v>0.5</v>
      </c>
      <c r="U32" s="84"/>
      <c r="V32" s="84"/>
      <c r="W32" s="42" t="s">
        <v>100</v>
      </c>
    </row>
    <row r="33" spans="1:23" ht="42.75" customHeight="1">
      <c r="A33" s="132"/>
      <c r="B33" s="83"/>
      <c r="C33" s="104"/>
      <c r="D33" s="87"/>
      <c r="E33" s="104"/>
      <c r="F33" s="122"/>
      <c r="G33" s="72"/>
      <c r="H33" s="72"/>
      <c r="I33" s="72"/>
      <c r="J33" s="72"/>
      <c r="K33" s="125"/>
      <c r="L33" s="18" t="s">
        <v>78</v>
      </c>
      <c r="M33" s="19">
        <v>0.2</v>
      </c>
      <c r="N33" s="18" t="s">
        <v>32</v>
      </c>
      <c r="O33" s="19"/>
      <c r="P33" s="19">
        <v>0.5</v>
      </c>
      <c r="Q33" s="19"/>
      <c r="R33" s="19">
        <v>1</v>
      </c>
      <c r="S33" s="21">
        <v>1</v>
      </c>
      <c r="T33" s="3">
        <f>+S33*M33</f>
        <v>0.2</v>
      </c>
      <c r="U33" s="81"/>
      <c r="V33" s="81"/>
      <c r="W33" s="56" t="s">
        <v>115</v>
      </c>
    </row>
    <row r="34" spans="1:23" ht="37.5" customHeight="1">
      <c r="A34" s="77" t="s">
        <v>34</v>
      </c>
      <c r="B34" s="78"/>
      <c r="C34" s="78"/>
      <c r="D34" s="78"/>
      <c r="E34" s="78"/>
      <c r="F34" s="78"/>
      <c r="G34" s="78"/>
      <c r="H34" s="78"/>
      <c r="I34" s="78"/>
      <c r="J34" s="78"/>
      <c r="K34" s="78"/>
      <c r="L34" s="79"/>
      <c r="M34" s="4">
        <f>SUM(M31:M33)</f>
        <v>1</v>
      </c>
      <c r="N34" s="6"/>
      <c r="O34" s="4"/>
      <c r="P34" s="4"/>
      <c r="Q34" s="4"/>
      <c r="R34" s="4"/>
      <c r="S34" s="9"/>
      <c r="T34" s="4">
        <f>SUM(T31:T33)</f>
        <v>1</v>
      </c>
      <c r="U34" s="4">
        <v>0.1</v>
      </c>
      <c r="V34" s="4">
        <f>+U34*T34</f>
        <v>0.1</v>
      </c>
      <c r="W34" s="7"/>
    </row>
    <row r="35" spans="1:23" s="29" customFormat="1" ht="68.25" customHeight="1">
      <c r="A35" s="130" t="s">
        <v>79</v>
      </c>
      <c r="B35" s="82" t="s">
        <v>80</v>
      </c>
      <c r="C35" s="126" t="s">
        <v>81</v>
      </c>
      <c r="D35" s="85" t="s">
        <v>82</v>
      </c>
      <c r="E35" s="126" t="s">
        <v>83</v>
      </c>
      <c r="F35" s="128">
        <v>1</v>
      </c>
      <c r="G35" s="70">
        <v>8</v>
      </c>
      <c r="H35" s="70">
        <v>6</v>
      </c>
      <c r="I35" s="70">
        <v>39</v>
      </c>
      <c r="J35" s="70">
        <v>38</v>
      </c>
      <c r="K35" s="128">
        <v>4</v>
      </c>
      <c r="L35" s="28" t="s">
        <v>84</v>
      </c>
      <c r="M35" s="13">
        <v>0.3</v>
      </c>
      <c r="N35" s="28" t="s">
        <v>85</v>
      </c>
      <c r="O35" s="13">
        <v>0.5</v>
      </c>
      <c r="P35" s="13"/>
      <c r="Q35" s="13">
        <v>1</v>
      </c>
      <c r="R35" s="13"/>
      <c r="S35" s="21">
        <v>1</v>
      </c>
      <c r="T35" s="3">
        <f>+S35*M35</f>
        <v>0.3</v>
      </c>
      <c r="U35" s="80"/>
      <c r="V35" s="80"/>
      <c r="W35" s="35" t="s">
        <v>102</v>
      </c>
    </row>
    <row r="36" spans="1:23" s="29" customFormat="1" ht="51">
      <c r="A36" s="131"/>
      <c r="B36" s="88"/>
      <c r="C36" s="127"/>
      <c r="D36" s="86"/>
      <c r="E36" s="127"/>
      <c r="F36" s="129"/>
      <c r="G36" s="71"/>
      <c r="H36" s="71"/>
      <c r="I36" s="71"/>
      <c r="J36" s="71"/>
      <c r="K36" s="129"/>
      <c r="L36" s="32" t="s">
        <v>86</v>
      </c>
      <c r="M36" s="13">
        <v>0.3</v>
      </c>
      <c r="N36" s="28" t="s">
        <v>85</v>
      </c>
      <c r="O36" s="13">
        <v>0.25</v>
      </c>
      <c r="P36" s="13">
        <v>0.5</v>
      </c>
      <c r="Q36" s="13">
        <v>0.75</v>
      </c>
      <c r="R36" s="13">
        <v>1</v>
      </c>
      <c r="S36" s="21">
        <v>1</v>
      </c>
      <c r="T36" s="3">
        <f>+S36*M36</f>
        <v>0.3</v>
      </c>
      <c r="U36" s="84"/>
      <c r="V36" s="84"/>
      <c r="W36" s="35" t="s">
        <v>103</v>
      </c>
    </row>
    <row r="37" spans="1:23" s="29" customFormat="1" ht="90.75" customHeight="1">
      <c r="A37" s="131"/>
      <c r="B37" s="88"/>
      <c r="C37" s="127"/>
      <c r="D37" s="86"/>
      <c r="E37" s="127"/>
      <c r="F37" s="129"/>
      <c r="G37" s="72"/>
      <c r="H37" s="72"/>
      <c r="I37" s="72"/>
      <c r="J37" s="72"/>
      <c r="K37" s="129"/>
      <c r="L37" s="28" t="s">
        <v>87</v>
      </c>
      <c r="M37" s="13">
        <v>0.4</v>
      </c>
      <c r="N37" s="28" t="s">
        <v>85</v>
      </c>
      <c r="O37" s="13"/>
      <c r="P37" s="13">
        <v>0.5</v>
      </c>
      <c r="Q37" s="13"/>
      <c r="R37" s="13">
        <v>1</v>
      </c>
      <c r="S37" s="21">
        <v>1</v>
      </c>
      <c r="T37" s="3">
        <v>0.4</v>
      </c>
      <c r="U37" s="84"/>
      <c r="V37" s="84"/>
      <c r="W37" s="38" t="s">
        <v>101</v>
      </c>
    </row>
    <row r="38" spans="1:23" ht="35.25" customHeight="1">
      <c r="A38" s="77" t="s">
        <v>34</v>
      </c>
      <c r="B38" s="78"/>
      <c r="C38" s="78"/>
      <c r="D38" s="78"/>
      <c r="E38" s="78"/>
      <c r="F38" s="78"/>
      <c r="G38" s="78"/>
      <c r="H38" s="78"/>
      <c r="I38" s="78"/>
      <c r="J38" s="78"/>
      <c r="K38" s="78"/>
      <c r="L38" s="79"/>
      <c r="M38" s="4">
        <f>SUM(M35:M37)</f>
        <v>1</v>
      </c>
      <c r="N38" s="6"/>
      <c r="O38" s="4"/>
      <c r="P38" s="4"/>
      <c r="Q38" s="4"/>
      <c r="R38" s="4"/>
      <c r="S38" s="9"/>
      <c r="T38" s="4">
        <f>SUM(T35:T37)</f>
        <v>1</v>
      </c>
      <c r="U38" s="4">
        <v>0.1</v>
      </c>
      <c r="V38" s="4">
        <f>+U38*T38</f>
        <v>0.1</v>
      </c>
      <c r="W38" s="7"/>
    </row>
    <row r="39" spans="1:23" ht="84" customHeight="1">
      <c r="A39" s="47" t="s">
        <v>24</v>
      </c>
      <c r="B39" s="49" t="s">
        <v>88</v>
      </c>
      <c r="C39" s="49" t="s">
        <v>89</v>
      </c>
      <c r="D39" s="45" t="s">
        <v>90</v>
      </c>
      <c r="E39" s="49" t="s">
        <v>91</v>
      </c>
      <c r="F39" s="48">
        <v>1</v>
      </c>
      <c r="G39" s="23">
        <v>1</v>
      </c>
      <c r="H39" s="23">
        <v>1</v>
      </c>
      <c r="I39" s="23"/>
      <c r="J39" s="23"/>
      <c r="K39" s="54">
        <v>46</v>
      </c>
      <c r="L39" s="18" t="s">
        <v>92</v>
      </c>
      <c r="M39" s="19">
        <v>1</v>
      </c>
      <c r="N39" s="18" t="s">
        <v>93</v>
      </c>
      <c r="O39" s="19"/>
      <c r="P39" s="19"/>
      <c r="Q39" s="19">
        <v>1</v>
      </c>
      <c r="R39" s="19"/>
      <c r="S39" s="21">
        <v>1</v>
      </c>
      <c r="T39" s="3">
        <f>+S39*M39</f>
        <v>1</v>
      </c>
      <c r="U39" s="50"/>
      <c r="V39" s="50"/>
      <c r="W39" s="61" t="s">
        <v>118</v>
      </c>
    </row>
    <row r="40" spans="1:23" ht="30" customHeight="1">
      <c r="A40" s="77" t="s">
        <v>34</v>
      </c>
      <c r="B40" s="78"/>
      <c r="C40" s="78"/>
      <c r="D40" s="78"/>
      <c r="E40" s="78"/>
      <c r="F40" s="78"/>
      <c r="G40" s="78"/>
      <c r="H40" s="78"/>
      <c r="I40" s="78"/>
      <c r="J40" s="78"/>
      <c r="K40" s="78"/>
      <c r="L40" s="79"/>
      <c r="M40" s="4">
        <f>SUM(M39:M39)</f>
        <v>1</v>
      </c>
      <c r="N40" s="6"/>
      <c r="O40" s="4"/>
      <c r="P40" s="4"/>
      <c r="Q40" s="4"/>
      <c r="R40" s="4"/>
      <c r="S40" s="9"/>
      <c r="T40" s="4">
        <f>+T39</f>
        <v>1</v>
      </c>
      <c r="U40" s="4">
        <v>0.1</v>
      </c>
      <c r="V40" s="4">
        <f>+U40*T40</f>
        <v>0.1</v>
      </c>
      <c r="W40" s="7"/>
    </row>
    <row r="41" spans="1:23" ht="25.5" customHeight="1">
      <c r="A41" s="77" t="s">
        <v>94</v>
      </c>
      <c r="B41" s="78"/>
      <c r="C41" s="78"/>
      <c r="D41" s="78"/>
      <c r="E41" s="78"/>
      <c r="F41" s="78"/>
      <c r="G41" s="78"/>
      <c r="H41" s="78"/>
      <c r="I41" s="78"/>
      <c r="J41" s="79"/>
      <c r="K41" s="5">
        <f>+K7+K11+K13+K17+K20+K23+K27+K31+K35+K39</f>
        <v>1318</v>
      </c>
      <c r="L41" s="5"/>
      <c r="M41" s="5"/>
      <c r="N41" s="10"/>
      <c r="O41" s="11"/>
      <c r="P41" s="11"/>
      <c r="Q41" s="11"/>
      <c r="R41" s="11"/>
      <c r="S41" s="11"/>
      <c r="T41" s="12"/>
      <c r="U41" s="8">
        <f>+U10+U12+U16+U19+U22+U26+U30+U34+U38+U40</f>
        <v>0.9999999999999999</v>
      </c>
      <c r="V41" s="8">
        <f>+V10+V12+V16+V19+V22+V26+V30+V34+V38+V40</f>
        <v>0.98</v>
      </c>
      <c r="W41" s="7"/>
    </row>
    <row r="44" spans="1:3" ht="15">
      <c r="A44" s="17"/>
      <c r="B44" s="17"/>
      <c r="C44" s="17"/>
    </row>
    <row r="45" ht="15">
      <c r="A45" s="1" t="s">
        <v>95</v>
      </c>
    </row>
  </sheetData>
  <sheetProtection/>
  <mergeCells count="136">
    <mergeCell ref="U23:U25"/>
    <mergeCell ref="B5:B6"/>
    <mergeCell ref="A5:A6"/>
    <mergeCell ref="G17:G18"/>
    <mergeCell ref="H17:H18"/>
    <mergeCell ref="I17:I18"/>
    <mergeCell ref="J17:J18"/>
    <mergeCell ref="F27:F29"/>
    <mergeCell ref="K27:K29"/>
    <mergeCell ref="F17:F18"/>
    <mergeCell ref="K13:K15"/>
    <mergeCell ref="U13:U15"/>
    <mergeCell ref="G13:G15"/>
    <mergeCell ref="H13:H15"/>
    <mergeCell ref="I13:I15"/>
    <mergeCell ref="J13:J15"/>
    <mergeCell ref="D7:D9"/>
    <mergeCell ref="D17:D18"/>
    <mergeCell ref="A26:L26"/>
    <mergeCell ref="K23:K25"/>
    <mergeCell ref="F23:F25"/>
    <mergeCell ref="E23:E25"/>
    <mergeCell ref="N5:N6"/>
    <mergeCell ref="C13:C15"/>
    <mergeCell ref="V23:V25"/>
    <mergeCell ref="A41:J41"/>
    <mergeCell ref="H23:H25"/>
    <mergeCell ref="I23:I25"/>
    <mergeCell ref="J23:J25"/>
    <mergeCell ref="G27:G29"/>
    <mergeCell ref="H27:H29"/>
    <mergeCell ref="I27:I29"/>
    <mergeCell ref="J27:J29"/>
    <mergeCell ref="G31:G33"/>
    <mergeCell ref="H31:H33"/>
    <mergeCell ref="I31:I33"/>
    <mergeCell ref="J31:J33"/>
    <mergeCell ref="A38:L38"/>
    <mergeCell ref="A35:A37"/>
    <mergeCell ref="B35:B37"/>
    <mergeCell ref="C35:C37"/>
    <mergeCell ref="U27:U29"/>
    <mergeCell ref="V27:V29"/>
    <mergeCell ref="A27:A29"/>
    <mergeCell ref="B27:B29"/>
    <mergeCell ref="C27:C29"/>
    <mergeCell ref="E27:E29"/>
    <mergeCell ref="A40:L40"/>
    <mergeCell ref="V35:V37"/>
    <mergeCell ref="D31:D33"/>
    <mergeCell ref="E31:E33"/>
    <mergeCell ref="A34:L34"/>
    <mergeCell ref="F31:F33"/>
    <mergeCell ref="K31:K33"/>
    <mergeCell ref="U31:U33"/>
    <mergeCell ref="V31:V33"/>
    <mergeCell ref="G35:G37"/>
    <mergeCell ref="H35:H37"/>
    <mergeCell ref="I35:I37"/>
    <mergeCell ref="J35:J37"/>
    <mergeCell ref="D35:D37"/>
    <mergeCell ref="E35:E37"/>
    <mergeCell ref="F35:F37"/>
    <mergeCell ref="K35:K37"/>
    <mergeCell ref="U35:U37"/>
    <mergeCell ref="A31:A33"/>
    <mergeCell ref="B31:B33"/>
    <mergeCell ref="C31:C33"/>
    <mergeCell ref="A30:L30"/>
    <mergeCell ref="M5:M6"/>
    <mergeCell ref="D5:D6"/>
    <mergeCell ref="F7:F9"/>
    <mergeCell ref="K7:K9"/>
    <mergeCell ref="C7:C9"/>
    <mergeCell ref="E7:E9"/>
    <mergeCell ref="A10:L10"/>
    <mergeCell ref="B7:B9"/>
    <mergeCell ref="A7:A9"/>
    <mergeCell ref="E5:E6"/>
    <mergeCell ref="B17:B18"/>
    <mergeCell ref="D27:D29"/>
    <mergeCell ref="F13:F15"/>
    <mergeCell ref="K20:K21"/>
    <mergeCell ref="F20:F21"/>
    <mergeCell ref="L5:L6"/>
    <mergeCell ref="F5:F6"/>
    <mergeCell ref="G5:J5"/>
    <mergeCell ref="H7:H9"/>
    <mergeCell ref="I7:I9"/>
    <mergeCell ref="A16:L16"/>
    <mergeCell ref="A13:A15"/>
    <mergeCell ref="B13:B15"/>
    <mergeCell ref="V13:V15"/>
    <mergeCell ref="D13:D15"/>
    <mergeCell ref="E13:E15"/>
    <mergeCell ref="V17:V18"/>
    <mergeCell ref="V20:V21"/>
    <mergeCell ref="A1:V1"/>
    <mergeCell ref="A2:V2"/>
    <mergeCell ref="D20:D21"/>
    <mergeCell ref="U17:U18"/>
    <mergeCell ref="A3:V3"/>
    <mergeCell ref="V7:V9"/>
    <mergeCell ref="V5:V6"/>
    <mergeCell ref="U5:U6"/>
    <mergeCell ref="U7:U9"/>
    <mergeCell ref="S5:S6"/>
    <mergeCell ref="T5:T6"/>
    <mergeCell ref="O5:R5"/>
    <mergeCell ref="J7:J9"/>
    <mergeCell ref="C5:C6"/>
    <mergeCell ref="G7:G9"/>
    <mergeCell ref="W13:W15"/>
    <mergeCell ref="W5:W6"/>
    <mergeCell ref="K5:K6"/>
    <mergeCell ref="D23:D25"/>
    <mergeCell ref="A20:A21"/>
    <mergeCell ref="G23:G25"/>
    <mergeCell ref="A23:A25"/>
    <mergeCell ref="K17:K18"/>
    <mergeCell ref="B23:B25"/>
    <mergeCell ref="A17:A18"/>
    <mergeCell ref="A22:L22"/>
    <mergeCell ref="G20:G21"/>
    <mergeCell ref="H20:H21"/>
    <mergeCell ref="I20:I21"/>
    <mergeCell ref="J20:J21"/>
    <mergeCell ref="C23:C25"/>
    <mergeCell ref="A19:L19"/>
    <mergeCell ref="A12:L12"/>
    <mergeCell ref="U20:U21"/>
    <mergeCell ref="C20:C21"/>
    <mergeCell ref="B20:B21"/>
    <mergeCell ref="C17:C18"/>
    <mergeCell ref="E20:E21"/>
    <mergeCell ref="E17:E18"/>
  </mergeCells>
  <dataValidations count="1">
    <dataValidation type="textLength" operator="lessThanOrEqual" allowBlank="1" showInputMessage="1" showErrorMessage="1" promptTitle="Número máximo de caracteres" prompt="Esta celda tendrá máximo 400 caracteres" sqref="W1:W6 W10 W16 W12 W22 W26 W30 W34 W38:W65536">
      <formula1>400</formula1>
    </dataValidation>
  </dataValidations>
  <printOptions/>
  <pageMargins left="0.3937007874015748" right="0.15748031496062992" top="0.3937007874015748" bottom="0.3937007874015748" header="0.31496062992125984" footer="0.31496062992125984"/>
  <pageSetup fitToWidth="0" horizontalDpi="600" verticalDpi="600" orientation="landscape" scale="45" r:id="rId3"/>
  <rowBreaks count="3" manualBreakCount="3">
    <brk id="16" max="255" man="1"/>
    <brk id="26" max="255" man="1"/>
    <brk id="38" max="255"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Tecnologico De Antioquia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bgiraldo</dc:creator>
  <cp:keywords/>
  <dc:description/>
  <cp:lastModifiedBy>Johana</cp:lastModifiedBy>
  <cp:lastPrinted>2020-02-11T22:05:04Z</cp:lastPrinted>
  <dcterms:created xsi:type="dcterms:W3CDTF">2010-12-21T15:57:45Z</dcterms:created>
  <dcterms:modified xsi:type="dcterms:W3CDTF">2020-03-23T20:26:40Z</dcterms:modified>
  <cp:category/>
  <cp:version/>
  <cp:contentType/>
  <cp:contentStatus/>
</cp:coreProperties>
</file>