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'Formulación'!$A$1:$V$89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<sst xmlns="http://schemas.openxmlformats.org/spreadsheetml/2006/main" count="267" uniqueCount="168">
  <si>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</si>
  <si>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</si>
  <si>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</si>
  <si>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</si>
  <si>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</si>
  <si>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</si>
  <si>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</si>
  <si>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</si>
  <si>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1. COBERTURA CON CALIDAD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</si>
  <si>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</si>
  <si>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</si>
  <si>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</si>
  <si>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</si>
  <si>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</si>
  <si>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</si>
  <si>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Decanos</t>
  </si>
  <si>
    <t>código</t>
  </si>
  <si>
    <t>% ejecución de la actividad</t>
  </si>
  <si>
    <t>% ejecución del indicador</t>
  </si>
  <si>
    <t>Número de cursos/año</t>
  </si>
  <si>
    <t>Realizar convocatoria a los egresados , ejecutar los cursos y evaluarlos</t>
  </si>
  <si>
    <t>Decano</t>
  </si>
  <si>
    <t xml:space="preserve">Decano </t>
  </si>
  <si>
    <t xml:space="preserve"> Decano </t>
  </si>
  <si>
    <t xml:space="preserve">Diseñar los cursos, diplomados o seminarios  </t>
  </si>
  <si>
    <t>Consejo de Facultad</t>
  </si>
  <si>
    <t>Decano y Vicerrector Académico</t>
  </si>
  <si>
    <t>Docentes y Comités Curriculares</t>
  </si>
  <si>
    <t>Definir las temáticas sobre las cuales deben diseñar los cursos</t>
  </si>
  <si>
    <t xml:space="preserve">Ejecutar los  cursos, diplomados o seminarios </t>
  </si>
  <si>
    <t>Número de programas articulados con la educación media/año</t>
  </si>
  <si>
    <t>Número de Instituciones articulados con la Media Técnica/año</t>
  </si>
  <si>
    <t>Actualizar el PEF Y PEP</t>
  </si>
  <si>
    <t>Material de producción Académica (libros, guías, manuales, cartillas)</t>
  </si>
  <si>
    <t>DEPENDENCIA: FACULTAD DE INGENIERIA</t>
  </si>
  <si>
    <t>FIRMA - DECANO FACULTAD DE INGENIERIA</t>
  </si>
  <si>
    <t>Consolidar la información de las diferentes fuentes que alimentan los PEF y los PEP</t>
  </si>
  <si>
    <t>Actualizar el PEF Y los PEP</t>
  </si>
  <si>
    <t>Aprobación y socialización</t>
  </si>
  <si>
    <t>Identificar las temáticas que inciden en el desarrollo de los programas académicos de la Facultad</t>
  </si>
  <si>
    <t>Elaboración de los materiales por los diferentes docentes</t>
  </si>
  <si>
    <t>Asistir a los cursos de formación previsto por el área de idiomas</t>
  </si>
  <si>
    <t>Evaluar y clasificar el nivel de la competencia de ingles de los docentes adscritos a la Facultad</t>
  </si>
  <si>
    <t>Docente Lider y Lider Sigauta</t>
  </si>
  <si>
    <t xml:space="preserve">Gestion del Reciclaje (3000 Kilos anuales de Residuos Solidos aprovechables) </t>
  </si>
  <si>
    <t>1 PEF y  5 PEP Actualizados</t>
  </si>
  <si>
    <t>Proyecto</t>
  </si>
  <si>
    <t>4. Incrementar el nivel de calidad de los programas Académicos</t>
  </si>
  <si>
    <t>1. APUESTA POR LA CALIDAD Y LA EXCELENCIA</t>
  </si>
  <si>
    <t xml:space="preserve">Gestión Ambiental </t>
  </si>
  <si>
    <t>5. ADMINISTRACIÓN Y GESTIÓN AL SERVICIO DE LA ACADEMIA</t>
  </si>
  <si>
    <t>10. Promover la cultura de sostenibilidad ambiental en la comunidad institucional</t>
  </si>
  <si>
    <t xml:space="preserve">1. Aumentar la cobertura de educación superior con calidad  y pertinencia en el Valle de Aburrá </t>
  </si>
  <si>
    <t>Elaborar la planeación académica vs recursos físicos</t>
  </si>
  <si>
    <t>Apoyarse de las estrategias de retención y Permanencia</t>
  </si>
  <si>
    <t>5. Desarrollar programas de formación mediados por la virtualidad</t>
  </si>
  <si>
    <t xml:space="preserve">Número de asgnaturas  ofertadas con apoyo virtual </t>
  </si>
  <si>
    <t xml:space="preserve"> Articulación  con la educación media </t>
  </si>
  <si>
    <t xml:space="preserve">3. INTERNACIONALIZACIÓN E INTERACCIÓN CON LOS AGENTES SOCIALES Y COMUNITARIOS </t>
  </si>
  <si>
    <t xml:space="preserve">1. Promover la
 formación de capital humano en la sociedad con el intercambio de conocimientos, saberes y prácticas </t>
  </si>
  <si>
    <t>Oferta educación continua</t>
  </si>
  <si>
    <t>Número de evento de educación continua  /año</t>
  </si>
  <si>
    <t xml:space="preserve">6. Potenciar la relación del egresado como agente transformador de la vida académica y social </t>
  </si>
  <si>
    <t>Cursos  de actualización para egresados</t>
  </si>
  <si>
    <t xml:space="preserve">Actividades académicas conjuntas con otras Facultades </t>
  </si>
  <si>
    <t>Elaborar propuesta</t>
  </si>
  <si>
    <t>Ejecución del evento</t>
  </si>
  <si>
    <t>Plan de gestión ambiental formulado y ejecutado</t>
  </si>
  <si>
    <t>Realizar seguimiento a la demanda</t>
  </si>
  <si>
    <t xml:space="preserve">Realizar seguimiento </t>
  </si>
  <si>
    <t>Realizar campañas para ofrecer los programas académicos</t>
  </si>
  <si>
    <t>Realizar seguimiento semestral al convenio</t>
  </si>
  <si>
    <t xml:space="preserve">Presentar informe anual </t>
  </si>
  <si>
    <t>Aprobar por Consejo de Facultad los materiales desarrollados</t>
  </si>
  <si>
    <t xml:space="preserve">Definir las asignaturas y temáticas </t>
  </si>
  <si>
    <t>Elaborar el diseño y contenido del curso</t>
  </si>
  <si>
    <t>Presentar informe con los requerimientos para el desarrollo de programas virtuales en la Institución</t>
  </si>
  <si>
    <t>Realizar (3) aforos semestrales para cuantificar los residuos sólidos.</t>
  </si>
  <si>
    <t>Realizar capacitaciones en educación ambiental (1000 personas por año)</t>
  </si>
  <si>
    <t>Producción de material  vegetal (300 plantas por año)</t>
  </si>
  <si>
    <t>Abono compostado (2000 Kilos anuales)</t>
  </si>
  <si>
    <t xml:space="preserve">No. de eventos, cursos,  proyectos de Extensión o investigación </t>
  </si>
  <si>
    <t>Logro de la Meta</t>
  </si>
  <si>
    <t>Marzo</t>
  </si>
  <si>
    <t>Junio</t>
  </si>
  <si>
    <t>Septiembre</t>
  </si>
  <si>
    <t>Diciembre</t>
  </si>
  <si>
    <t>PLAN DE ACCION 2017</t>
  </si>
  <si>
    <t>Meta 2017</t>
  </si>
  <si>
    <t>Reacreditación de programas académicos</t>
  </si>
  <si>
    <t xml:space="preserve">No. de programas con Reacreditación 
Tecnología Agroambiental
</t>
  </si>
  <si>
    <t>Elaborar documento de reacreditación</t>
  </si>
  <si>
    <t>Registrar información en la plataforma CNA</t>
  </si>
  <si>
    <t>Asignaturas con apoyo virtual</t>
  </si>
  <si>
    <t>Programa académicos virtuales</t>
  </si>
  <si>
    <t>Número de programas académicos virtuales</t>
  </si>
  <si>
    <t>Elaborar documento de Registro calificado</t>
  </si>
  <si>
    <t>Virtualización del 20% del contenido curricular</t>
  </si>
  <si>
    <t>Presentar para aprobación del Consejo de Facultad, Consejo Académico y Consejo Directivo</t>
  </si>
  <si>
    <t>010104-2017</t>
  </si>
  <si>
    <t>Estudiantes matriculados en Pregrado - Medellín</t>
  </si>
  <si>
    <t>010105-2017</t>
  </si>
  <si>
    <t>Estudiantes matriculados en Postgrado - Medellín</t>
  </si>
  <si>
    <t>010106-2017</t>
  </si>
  <si>
    <t>010401-2017</t>
  </si>
  <si>
    <t>010406-2017</t>
  </si>
  <si>
    <t xml:space="preserve">030102-2017
</t>
  </si>
  <si>
    <t xml:space="preserve">030603-2017
</t>
  </si>
  <si>
    <t>010407-2017</t>
  </si>
  <si>
    <t>010408-2017</t>
  </si>
  <si>
    <t>010503-2017</t>
  </si>
  <si>
    <t>010501-2017</t>
  </si>
  <si>
    <t>Capacitación de docentes en lengua extrajera</t>
  </si>
  <si>
    <t>Número  de docentes de tiempo completo capacitados  en segunda extranjera</t>
  </si>
  <si>
    <t>051001-2017</t>
  </si>
  <si>
    <t>030102-2017</t>
  </si>
  <si>
    <t>010409-2017</t>
  </si>
  <si>
    <t>Participación Democrática  de los estudiantes en los órganos de gobierno institucional.</t>
  </si>
  <si>
    <t>Porcentaje de cobertura de participación de estudiantes en actividades de sensibilización</t>
  </si>
  <si>
    <t xml:space="preserve">Jornadas de sensibilización.                       </t>
  </si>
  <si>
    <t xml:space="preserve">Apertura de espacios para la interacción de los representantes con la comunidad estudiantil.      </t>
  </si>
  <si>
    <t xml:space="preserve">Generar espacios de capacitación en liderazgo estudiantil. </t>
  </si>
  <si>
    <t>Cátedra TdeA para los docentes - Normatividad Institucional</t>
  </si>
  <si>
    <t>Definir los contenidos que deben conocer los docentes.</t>
  </si>
  <si>
    <t>Generar estrategias que obligen al docente a participar.</t>
  </si>
  <si>
    <t>Elaborar informe de participacipación de los docentes</t>
  </si>
  <si>
    <t>Uso de Tics por los Docentes</t>
  </si>
  <si>
    <t>Capacitación de docente en metodologías, didácticas y mediaciones tecnológicas.</t>
  </si>
  <si>
    <t>Establecimiento de lineamientos para la apertura y montaje de aulas virtuales.</t>
  </si>
  <si>
    <t>Definición y adaptación de la Plataforma de aprendizaje virtual a emplear.</t>
  </si>
  <si>
    <t>Cursos montados en la plataforma del Tecnológico bajo la modalidad de apoyo virtual o como apoyo a la presencialidad.</t>
  </si>
  <si>
    <t>Evaluación de los avances e impacto.</t>
  </si>
  <si>
    <t>(Número de docentes que usan TIC / total de docentes)*100</t>
  </si>
  <si>
    <t>Número de Material de producción Académica (libros, capitulos libros,  guías, manuales, cartillas)</t>
  </si>
  <si>
    <t>Iniciar cohorte</t>
  </si>
  <si>
    <t>010604-2017</t>
  </si>
  <si>
    <t>010605-2017</t>
  </si>
  <si>
    <t>Porcentaje de docentes con participación en la cátedra TdeA</t>
  </si>
  <si>
    <t>010509-2017</t>
  </si>
  <si>
    <t>7. Consolidar la cooperación con Instituciones de Educación Superior y  demás entidades  en los ámbitos departamental, nacional e internacional.</t>
  </si>
  <si>
    <t>Internacionalización</t>
  </si>
  <si>
    <t>030703-2017</t>
  </si>
  <si>
    <t xml:space="preserve">Número de convenios Nacionales e Internacionales suscritos
</t>
  </si>
  <si>
    <t>Promover la firma y ejecución de nuevos convenios de cooperación</t>
  </si>
  <si>
    <t>Profesional de Internacionalizac.
Facultades</t>
  </si>
  <si>
    <t xml:space="preserve"> </t>
  </si>
  <si>
    <t>Número de docentes en movilidad académica saliente</t>
  </si>
  <si>
    <t>Promover y generar oportunidades  de movilidad académica</t>
  </si>
  <si>
    <t xml:space="preserve">Número de docentes en movilidad académica entrante </t>
  </si>
  <si>
    <t xml:space="preserve">Número de estudiantes en  movilidad académica saliente </t>
  </si>
  <si>
    <t xml:space="preserve">Número de estudiantes en movilidad académica entrante </t>
  </si>
  <si>
    <t>Número de currículos intervenidos con actividades y competencias internacionales</t>
  </si>
  <si>
    <t>Realizar plan de trabajo con docentes para la internacionalización currícular</t>
  </si>
  <si>
    <t>Acompañar el desarrollo de proyectos de internacionalización curricular</t>
  </si>
  <si>
    <t>1 Intl
2 Nal</t>
  </si>
  <si>
    <t>Profesional de Internacionalizac.
Facultad Ingenieria</t>
  </si>
  <si>
    <t xml:space="preserve">Plataforma de Vigilancia de Proyectos de Cooperación creada
</t>
  </si>
  <si>
    <t>Planear y establecer lineamientos para la creación de la plataforma</t>
  </si>
  <si>
    <t>Renovación de Registro calificado  de programas académicos</t>
  </si>
  <si>
    <t>Elaborar documento de renovación de registro calificado</t>
  </si>
  <si>
    <t>Registrar información en la plataforma del MEN</t>
  </si>
  <si>
    <t>Total estudiantes matriculados nuevos en  pregrado en Medellín y Area Metropolitana</t>
  </si>
  <si>
    <t xml:space="preserve">Determinar la oferta académica </t>
  </si>
  <si>
    <t>Número de estudiantes matriculados en Postgrado - Medellín</t>
  </si>
  <si>
    <t>Cupos de pregrado Medellín y Area Metropolitana</t>
  </si>
  <si>
    <t xml:space="preserve">Total de estudiantes matriculados en Pregrado - Medellín </t>
  </si>
  <si>
    <t xml:space="preserve">
010405-2017</t>
  </si>
  <si>
    <t xml:space="preserve">No. de programas con Registro calificado  renovado
Ingeniería Ambiental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</si>
</sst>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4" fillId="36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9" fontId="5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0" xfId="53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7" borderId="10" xfId="53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9" fontId="5" fillId="34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textRotation="90" wrapText="1"/>
    </xf>
    <xf numFmtId="9" fontId="5" fillId="38" borderId="10" xfId="0" applyNumberFormat="1" applyFont="1" applyFill="1" applyBorder="1" applyAlignment="1">
      <alignment horizontal="center" vertical="center"/>
    </xf>
    <xf numFmtId="9" fontId="43" fillId="0" borderId="10" xfId="53" applyFont="1" applyBorder="1" applyAlignment="1">
      <alignment horizontal="center" vertical="center"/>
    </xf>
    <xf numFmtId="0" fontId="11" fillId="37" borderId="10" xfId="0" applyFont="1" applyFill="1" applyBorder="1" applyAlignment="1">
      <alignment horizontal="justify" vertical="center" wrapText="1"/>
    </xf>
    <xf numFmtId="9" fontId="5" fillId="37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vertical="center" wrapText="1"/>
    </xf>
    <xf numFmtId="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9" fontId="43" fillId="38" borderId="10" xfId="0" applyNumberFormat="1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3" fontId="5" fillId="38" borderId="10" xfId="0" applyNumberFormat="1" applyFont="1" applyFill="1" applyBorder="1" applyAlignment="1">
      <alignment vertical="center"/>
    </xf>
    <xf numFmtId="0" fontId="43" fillId="38" borderId="10" xfId="0" applyFont="1" applyFill="1" applyBorder="1" applyAlignment="1">
      <alignment vertical="center"/>
    </xf>
    <xf numFmtId="0" fontId="43" fillId="38" borderId="14" xfId="0" applyFont="1" applyFill="1" applyBorder="1" applyAlignment="1">
      <alignment horizontal="center" vertical="center"/>
    </xf>
    <xf numFmtId="0" fontId="43" fillId="38" borderId="18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vertical="center" wrapText="1"/>
    </xf>
    <xf numFmtId="0" fontId="0" fillId="37" borderId="16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0" fontId="43" fillId="37" borderId="14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3" fillId="37" borderId="18" xfId="0" applyFont="1" applyFill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3" fontId="5" fillId="37" borderId="18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3" fontId="5" fillId="38" borderId="14" xfId="0" applyNumberFormat="1" applyFont="1" applyFill="1" applyBorder="1" applyAlignment="1">
      <alignment horizontal="center" vertical="center"/>
    </xf>
    <xf numFmtId="3" fontId="5" fillId="38" borderId="16" xfId="0" applyNumberFormat="1" applyFont="1" applyFill="1" applyBorder="1" applyAlignment="1">
      <alignment horizontal="center" vertical="center"/>
    </xf>
    <xf numFmtId="3" fontId="5" fillId="38" borderId="18" xfId="0" applyNumberFormat="1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43" fillId="37" borderId="14" xfId="0" applyNumberFormat="1" applyFont="1" applyFill="1" applyBorder="1" applyAlignment="1">
      <alignment horizontal="center" vertical="center"/>
    </xf>
    <xf numFmtId="3" fontId="43" fillId="37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43" fillId="37" borderId="14" xfId="0" applyNumberFormat="1" applyFont="1" applyFill="1" applyBorder="1" applyAlignment="1">
      <alignment horizontal="center" vertical="center" wrapText="1"/>
    </xf>
    <xf numFmtId="49" fontId="43" fillId="37" borderId="16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3" fontId="43" fillId="38" borderId="14" xfId="0" applyNumberFormat="1" applyFont="1" applyFill="1" applyBorder="1" applyAlignment="1">
      <alignment horizontal="center" vertical="center"/>
    </xf>
    <xf numFmtId="3" fontId="43" fillId="38" borderId="18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9" fontId="5" fillId="34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14" xfId="0" applyFont="1" applyFill="1" applyBorder="1" applyAlignment="1">
      <alignment horizontal="center" vertical="center" textRotation="90" wrapText="1"/>
    </xf>
    <xf numFmtId="0" fontId="4" fillId="36" borderId="18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9" fontId="4" fillId="36" borderId="12" xfId="53" applyFont="1" applyFill="1" applyBorder="1" applyAlignment="1">
      <alignment horizontal="center" vertical="center" wrapText="1"/>
    </xf>
    <xf numFmtId="9" fontId="4" fillId="36" borderId="11" xfId="53" applyFont="1" applyFill="1" applyBorder="1" applyAlignment="1">
      <alignment horizontal="center" vertical="center" wrapText="1"/>
    </xf>
    <xf numFmtId="9" fontId="4" fillId="36" borderId="13" xfId="53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9" fontId="5" fillId="37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vertical="center" wrapText="1"/>
    </xf>
    <xf numFmtId="0" fontId="43" fillId="37" borderId="16" xfId="0" applyFont="1" applyFill="1" applyBorder="1" applyAlignment="1">
      <alignment vertical="center" wrapText="1"/>
    </xf>
    <xf numFmtId="0" fontId="43" fillId="37" borderId="1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46" zoomScaleNormal="46" zoomScaleSheetLayoutView="74" zoomScalePageLayoutView="0" workbookViewId="0" topLeftCell="A1">
      <selection activeCell="D75" sqref="D75:D82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23" customWidth="1"/>
    <col min="5" max="5" width="18.57421875" style="1" customWidth="1"/>
    <col min="6" max="6" width="5.8515625" style="1" customWidth="1"/>
    <col min="7" max="10" width="5.8515625" style="30" customWidth="1"/>
    <col min="11" max="11" width="6.8515625" style="1" customWidth="1"/>
    <col min="12" max="12" width="23.00390625" style="14" customWidth="1"/>
    <col min="13" max="13" width="9.28125" style="1" customWidth="1"/>
    <col min="14" max="14" width="16.7109375" style="1" customWidth="1"/>
    <col min="15" max="15" width="5.421875" style="18" customWidth="1"/>
    <col min="16" max="16" width="7.140625" style="18" customWidth="1"/>
    <col min="17" max="17" width="6.140625" style="18" customWidth="1"/>
    <col min="18" max="18" width="5.7109375" style="18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54.00390625" style="1" customWidth="1"/>
    <col min="24" max="24" width="11.8515625" style="1" bestFit="1" customWidth="1"/>
    <col min="25" max="16384" width="11.421875" style="1" customWidth="1"/>
  </cols>
  <sheetData>
    <row r="1" spans="1:23" ht="18.75">
      <c r="A1" s="135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25"/>
    </row>
    <row r="2" spans="1:23" ht="18.75">
      <c r="A2" s="135" t="s">
        <v>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25"/>
    </row>
    <row r="3" spans="1:23" ht="18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25"/>
    </row>
    <row r="4" spans="1:23" ht="18.75">
      <c r="A4" s="151" t="s">
        <v>34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6"/>
      <c r="O4" s="15"/>
      <c r="P4" s="15"/>
      <c r="Q4" s="15"/>
      <c r="R4" s="15"/>
      <c r="S4" s="6"/>
      <c r="T4" s="6"/>
      <c r="U4" s="6"/>
      <c r="V4" s="6"/>
      <c r="W4" s="6"/>
    </row>
    <row r="5" ht="15"/>
    <row r="6" spans="1:23" ht="26.25" customHeight="1">
      <c r="A6" s="139" t="s">
        <v>0</v>
      </c>
      <c r="B6" s="139" t="s">
        <v>1</v>
      </c>
      <c r="C6" s="139" t="s">
        <v>46</v>
      </c>
      <c r="D6" s="142" t="s">
        <v>16</v>
      </c>
      <c r="E6" s="139" t="s">
        <v>6</v>
      </c>
      <c r="F6" s="138" t="s">
        <v>88</v>
      </c>
      <c r="G6" s="148" t="s">
        <v>82</v>
      </c>
      <c r="H6" s="149"/>
      <c r="I6" s="149"/>
      <c r="J6" s="150"/>
      <c r="K6" s="138" t="s">
        <v>9</v>
      </c>
      <c r="L6" s="139" t="s">
        <v>11</v>
      </c>
      <c r="M6" s="138" t="s">
        <v>13</v>
      </c>
      <c r="N6" s="139" t="s">
        <v>14</v>
      </c>
      <c r="O6" s="145" t="s">
        <v>2</v>
      </c>
      <c r="P6" s="146"/>
      <c r="Q6" s="146"/>
      <c r="R6" s="147"/>
      <c r="S6" s="140" t="s">
        <v>17</v>
      </c>
      <c r="T6" s="136" t="s">
        <v>18</v>
      </c>
      <c r="U6" s="136" t="s">
        <v>3</v>
      </c>
      <c r="V6" s="138" t="s">
        <v>4</v>
      </c>
      <c r="W6" s="122" t="s">
        <v>5</v>
      </c>
    </row>
    <row r="7" spans="1:23" ht="59.25" customHeight="1">
      <c r="A7" s="144"/>
      <c r="B7" s="144"/>
      <c r="C7" s="139"/>
      <c r="D7" s="143"/>
      <c r="E7" s="139"/>
      <c r="F7" s="138"/>
      <c r="G7" s="50" t="s">
        <v>83</v>
      </c>
      <c r="H7" s="50" t="s">
        <v>84</v>
      </c>
      <c r="I7" s="50" t="s">
        <v>85</v>
      </c>
      <c r="J7" s="50" t="s">
        <v>86</v>
      </c>
      <c r="K7" s="138"/>
      <c r="L7" s="139"/>
      <c r="M7" s="138"/>
      <c r="N7" s="139"/>
      <c r="O7" s="16" t="s">
        <v>83</v>
      </c>
      <c r="P7" s="16" t="s">
        <v>84</v>
      </c>
      <c r="Q7" s="16" t="s">
        <v>85</v>
      </c>
      <c r="R7" s="16" t="s">
        <v>86</v>
      </c>
      <c r="S7" s="141"/>
      <c r="T7" s="137"/>
      <c r="U7" s="137"/>
      <c r="V7" s="138"/>
      <c r="W7" s="122"/>
    </row>
    <row r="8" spans="1:23" s="30" customFormat="1" ht="56.25" customHeight="1">
      <c r="A8" s="68" t="s">
        <v>48</v>
      </c>
      <c r="B8" s="71" t="s">
        <v>52</v>
      </c>
      <c r="C8" s="71" t="s">
        <v>164</v>
      </c>
      <c r="D8" s="74" t="s">
        <v>99</v>
      </c>
      <c r="E8" s="77" t="s">
        <v>161</v>
      </c>
      <c r="F8" s="80">
        <v>680</v>
      </c>
      <c r="G8" s="86"/>
      <c r="H8" s="86"/>
      <c r="I8" s="86"/>
      <c r="J8" s="86"/>
      <c r="K8" s="83">
        <v>0</v>
      </c>
      <c r="L8" s="45" t="s">
        <v>162</v>
      </c>
      <c r="M8" s="12">
        <v>0.5</v>
      </c>
      <c r="N8" s="37" t="s">
        <v>21</v>
      </c>
      <c r="O8" s="39">
        <v>0.25</v>
      </c>
      <c r="P8" s="39"/>
      <c r="Q8" s="39">
        <v>0.25</v>
      </c>
      <c r="R8" s="39"/>
      <c r="S8" s="51"/>
      <c r="T8" s="32">
        <f>+S8*M8</f>
        <v>0</v>
      </c>
      <c r="U8" s="89"/>
      <c r="V8" s="89"/>
      <c r="W8" s="123"/>
    </row>
    <row r="9" spans="1:23" s="30" customFormat="1" ht="51.75" customHeight="1">
      <c r="A9" s="69"/>
      <c r="B9" s="72"/>
      <c r="C9" s="72"/>
      <c r="D9" s="75"/>
      <c r="E9" s="78"/>
      <c r="F9" s="81"/>
      <c r="G9" s="88"/>
      <c r="H9" s="88"/>
      <c r="I9" s="88"/>
      <c r="J9" s="88"/>
      <c r="K9" s="84"/>
      <c r="L9" s="45" t="s">
        <v>68</v>
      </c>
      <c r="M9" s="12">
        <v>0.5</v>
      </c>
      <c r="N9" s="37" t="s">
        <v>22</v>
      </c>
      <c r="O9" s="39"/>
      <c r="P9" s="39">
        <v>0.25</v>
      </c>
      <c r="Q9" s="39"/>
      <c r="R9" s="39">
        <v>0.25</v>
      </c>
      <c r="S9" s="51"/>
      <c r="T9" s="32">
        <f>+S9*M9</f>
        <v>0</v>
      </c>
      <c r="U9" s="90"/>
      <c r="V9" s="90"/>
      <c r="W9" s="124"/>
    </row>
    <row r="10" spans="1:23" s="30" customFormat="1" ht="28.5" customHeight="1">
      <c r="A10" s="100" t="s">
        <v>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33">
        <f>SUM(M8:M9)</f>
        <v>1</v>
      </c>
      <c r="N10" s="34"/>
      <c r="O10" s="36">
        <f>+O8+O9</f>
        <v>0.25</v>
      </c>
      <c r="P10" s="36">
        <f>+P8+P9</f>
        <v>0.25</v>
      </c>
      <c r="Q10" s="36">
        <f>+Q8+Q9</f>
        <v>0.25</v>
      </c>
      <c r="R10" s="36">
        <f>+R8+R9</f>
        <v>0.25</v>
      </c>
      <c r="S10" s="33"/>
      <c r="T10" s="33">
        <f>SUM(T8:T9)</f>
        <v>0</v>
      </c>
      <c r="U10" s="33">
        <v>0.04</v>
      </c>
      <c r="V10" s="33">
        <f>+U10*T10</f>
        <v>0</v>
      </c>
      <c r="W10" s="35"/>
    </row>
    <row r="11" spans="1:23" s="30" customFormat="1" ht="43.5" customHeight="1">
      <c r="A11" s="68" t="s">
        <v>48</v>
      </c>
      <c r="B11" s="71" t="s">
        <v>52</v>
      </c>
      <c r="C11" s="71" t="s">
        <v>100</v>
      </c>
      <c r="D11" s="74" t="s">
        <v>101</v>
      </c>
      <c r="E11" s="77" t="s">
        <v>165</v>
      </c>
      <c r="F11" s="80">
        <v>1578</v>
      </c>
      <c r="G11" s="86"/>
      <c r="H11" s="86"/>
      <c r="I11" s="86"/>
      <c r="J11" s="86"/>
      <c r="K11" s="83">
        <v>0</v>
      </c>
      <c r="L11" s="43" t="s">
        <v>53</v>
      </c>
      <c r="M11" s="12">
        <v>0.4</v>
      </c>
      <c r="N11" s="37" t="s">
        <v>21</v>
      </c>
      <c r="O11" s="39">
        <v>0.2</v>
      </c>
      <c r="P11" s="39"/>
      <c r="Q11" s="39">
        <v>0.2</v>
      </c>
      <c r="R11" s="39"/>
      <c r="S11" s="51"/>
      <c r="T11" s="32">
        <f>+S11*M11</f>
        <v>0</v>
      </c>
      <c r="U11" s="89"/>
      <c r="V11" s="89"/>
      <c r="W11" s="123"/>
    </row>
    <row r="12" spans="1:23" s="30" customFormat="1" ht="40.5" customHeight="1">
      <c r="A12" s="69"/>
      <c r="B12" s="72"/>
      <c r="C12" s="72"/>
      <c r="D12" s="75"/>
      <c r="E12" s="78"/>
      <c r="F12" s="81"/>
      <c r="G12" s="87"/>
      <c r="H12" s="87"/>
      <c r="I12" s="87"/>
      <c r="J12" s="87"/>
      <c r="K12" s="84"/>
      <c r="L12" s="43" t="s">
        <v>54</v>
      </c>
      <c r="M12" s="12">
        <v>0.2</v>
      </c>
      <c r="N12" s="37" t="s">
        <v>22</v>
      </c>
      <c r="O12" s="39">
        <v>0.1</v>
      </c>
      <c r="P12" s="39"/>
      <c r="Q12" s="39">
        <v>0.1</v>
      </c>
      <c r="R12" s="39"/>
      <c r="S12" s="51"/>
      <c r="T12" s="32">
        <f>+S12*M12</f>
        <v>0</v>
      </c>
      <c r="U12" s="90"/>
      <c r="V12" s="90"/>
      <c r="W12" s="124"/>
    </row>
    <row r="13" spans="1:23" s="30" customFormat="1" ht="41.25" customHeight="1">
      <c r="A13" s="70"/>
      <c r="B13" s="73"/>
      <c r="C13" s="73"/>
      <c r="D13" s="76"/>
      <c r="E13" s="79"/>
      <c r="F13" s="82"/>
      <c r="G13" s="88"/>
      <c r="H13" s="88"/>
      <c r="I13" s="88"/>
      <c r="J13" s="88"/>
      <c r="K13" s="85"/>
      <c r="L13" s="43" t="s">
        <v>69</v>
      </c>
      <c r="M13" s="12">
        <v>0.4</v>
      </c>
      <c r="N13" s="37" t="s">
        <v>23</v>
      </c>
      <c r="O13" s="39"/>
      <c r="P13" s="39">
        <v>0.2</v>
      </c>
      <c r="Q13" s="39"/>
      <c r="R13" s="39">
        <v>0.2</v>
      </c>
      <c r="S13" s="51"/>
      <c r="T13" s="32">
        <f>+S13*M13</f>
        <v>0</v>
      </c>
      <c r="U13" s="127"/>
      <c r="V13" s="127"/>
      <c r="W13" s="128"/>
    </row>
    <row r="14" spans="1:23" s="30" customFormat="1" ht="28.5" customHeight="1">
      <c r="A14" s="100" t="s">
        <v>12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33">
        <f>SUM(M11:M13)</f>
        <v>1</v>
      </c>
      <c r="N14" s="34"/>
      <c r="O14" s="36">
        <f>+O11+O12+O13</f>
        <v>0.30000000000000004</v>
      </c>
      <c r="P14" s="36">
        <f>+P11+P12+P13</f>
        <v>0.2</v>
      </c>
      <c r="Q14" s="36">
        <f>+Q11+Q12+Q13</f>
        <v>0.30000000000000004</v>
      </c>
      <c r="R14" s="36">
        <f>+R11+R12+R13</f>
        <v>0.2</v>
      </c>
      <c r="S14" s="33"/>
      <c r="T14" s="33">
        <f>SUM(T11:T13)</f>
        <v>0</v>
      </c>
      <c r="U14" s="33">
        <v>0.04</v>
      </c>
      <c r="V14" s="33">
        <f>+U14*T14</f>
        <v>0</v>
      </c>
      <c r="W14" s="35"/>
    </row>
    <row r="15" spans="1:23" s="48" customFormat="1" ht="43.5" customHeight="1">
      <c r="A15" s="68" t="s">
        <v>48</v>
      </c>
      <c r="B15" s="71" t="s">
        <v>52</v>
      </c>
      <c r="C15" s="71" t="s">
        <v>102</v>
      </c>
      <c r="D15" s="74" t="s">
        <v>103</v>
      </c>
      <c r="E15" s="77" t="s">
        <v>163</v>
      </c>
      <c r="F15" s="80">
        <v>30</v>
      </c>
      <c r="G15" s="86"/>
      <c r="H15" s="86"/>
      <c r="I15" s="86"/>
      <c r="J15" s="86"/>
      <c r="K15" s="83">
        <v>0</v>
      </c>
      <c r="L15" s="45" t="s">
        <v>70</v>
      </c>
      <c r="M15" s="46">
        <v>0.5</v>
      </c>
      <c r="N15" s="45" t="s">
        <v>21</v>
      </c>
      <c r="O15" s="47">
        <v>0.5</v>
      </c>
      <c r="P15" s="47"/>
      <c r="Q15" s="47"/>
      <c r="R15" s="47">
        <v>0</v>
      </c>
      <c r="S15" s="51"/>
      <c r="T15" s="32">
        <f>+S15*M15</f>
        <v>0</v>
      </c>
      <c r="U15" s="89"/>
      <c r="V15" s="89"/>
      <c r="W15" s="129"/>
    </row>
    <row r="16" spans="1:23" s="48" customFormat="1" ht="40.5" customHeight="1">
      <c r="A16" s="69"/>
      <c r="B16" s="72"/>
      <c r="C16" s="72"/>
      <c r="D16" s="75"/>
      <c r="E16" s="78"/>
      <c r="F16" s="81"/>
      <c r="G16" s="88"/>
      <c r="H16" s="88"/>
      <c r="I16" s="88"/>
      <c r="J16" s="88"/>
      <c r="K16" s="84"/>
      <c r="L16" s="45" t="s">
        <v>134</v>
      </c>
      <c r="M16" s="46">
        <v>0.5</v>
      </c>
      <c r="N16" s="45" t="s">
        <v>22</v>
      </c>
      <c r="O16" s="47"/>
      <c r="P16" s="47"/>
      <c r="Q16" s="47"/>
      <c r="R16" s="47">
        <v>0.5</v>
      </c>
      <c r="S16" s="51"/>
      <c r="T16" s="32">
        <f>+S16*M16</f>
        <v>0</v>
      </c>
      <c r="U16" s="90"/>
      <c r="V16" s="90"/>
      <c r="W16" s="130"/>
    </row>
    <row r="17" spans="1:23" s="30" customFormat="1" ht="28.5" customHeight="1">
      <c r="A17" s="35" t="s">
        <v>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>
        <f>SUM(M15:M16)</f>
        <v>1</v>
      </c>
      <c r="N17" s="35"/>
      <c r="O17" s="36">
        <f>+O15+O16</f>
        <v>0.5</v>
      </c>
      <c r="P17" s="36">
        <f>+P15+P16</f>
        <v>0</v>
      </c>
      <c r="Q17" s="36">
        <f>+Q15+Q16</f>
        <v>0</v>
      </c>
      <c r="R17" s="36">
        <f>+R15+R16</f>
        <v>0.5</v>
      </c>
      <c r="S17" s="33"/>
      <c r="T17" s="33">
        <f>SUM(T15:T16)</f>
        <v>0</v>
      </c>
      <c r="U17" s="33">
        <v>0.04</v>
      </c>
      <c r="V17" s="33">
        <f>+U17*T17</f>
        <v>0</v>
      </c>
      <c r="W17" s="35"/>
    </row>
    <row r="18" spans="1:23" s="30" customFormat="1" ht="44.25" customHeight="1">
      <c r="A18" s="68" t="s">
        <v>48</v>
      </c>
      <c r="B18" s="71" t="s">
        <v>47</v>
      </c>
      <c r="C18" s="71" t="s">
        <v>89</v>
      </c>
      <c r="D18" s="98" t="s">
        <v>104</v>
      </c>
      <c r="E18" s="77" t="s">
        <v>90</v>
      </c>
      <c r="F18" s="80">
        <v>1</v>
      </c>
      <c r="G18" s="86"/>
      <c r="H18" s="86"/>
      <c r="I18" s="86"/>
      <c r="J18" s="86"/>
      <c r="K18" s="96">
        <v>10</v>
      </c>
      <c r="L18" s="38" t="s">
        <v>91</v>
      </c>
      <c r="M18" s="12">
        <v>0.5</v>
      </c>
      <c r="N18" s="37" t="s">
        <v>21</v>
      </c>
      <c r="O18" s="39">
        <v>0.25</v>
      </c>
      <c r="P18" s="39"/>
      <c r="Q18" s="39">
        <v>0.25</v>
      </c>
      <c r="R18" s="39"/>
      <c r="S18" s="51"/>
      <c r="T18" s="32">
        <f>+S18*M18</f>
        <v>0</v>
      </c>
      <c r="U18" s="89"/>
      <c r="V18" s="89"/>
      <c r="W18" s="123"/>
    </row>
    <row r="19" spans="1:23" s="30" customFormat="1" ht="39.75" customHeight="1">
      <c r="A19" s="69"/>
      <c r="B19" s="72"/>
      <c r="C19" s="72"/>
      <c r="D19" s="99"/>
      <c r="E19" s="78"/>
      <c r="F19" s="81"/>
      <c r="G19" s="87"/>
      <c r="H19" s="87"/>
      <c r="I19" s="87"/>
      <c r="J19" s="87"/>
      <c r="K19" s="97"/>
      <c r="L19" s="38" t="s">
        <v>92</v>
      </c>
      <c r="M19" s="12">
        <v>0.5</v>
      </c>
      <c r="N19" s="37" t="s">
        <v>22</v>
      </c>
      <c r="O19" s="39"/>
      <c r="P19" s="39"/>
      <c r="Q19" s="39">
        <v>0.25</v>
      </c>
      <c r="R19" s="39">
        <v>0.25</v>
      </c>
      <c r="S19" s="51"/>
      <c r="T19" s="32">
        <f>+S19*M19</f>
        <v>0</v>
      </c>
      <c r="U19" s="90"/>
      <c r="V19" s="90"/>
      <c r="W19" s="124"/>
    </row>
    <row r="20" spans="1:23" s="30" customFormat="1" ht="28.5" customHeight="1">
      <c r="A20" s="100" t="s">
        <v>12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33">
        <f>SUM(M18:M19)</f>
        <v>1</v>
      </c>
      <c r="N20" s="34"/>
      <c r="O20" s="36">
        <f>+O18+O19</f>
        <v>0.25</v>
      </c>
      <c r="P20" s="36">
        <f>+P18+P19</f>
        <v>0</v>
      </c>
      <c r="Q20" s="36">
        <f>+Q18+Q19</f>
        <v>0.5</v>
      </c>
      <c r="R20" s="36">
        <f>+R18+R19</f>
        <v>0.25</v>
      </c>
      <c r="S20" s="33"/>
      <c r="T20" s="33">
        <f>SUM(T18:T19)</f>
        <v>0</v>
      </c>
      <c r="U20" s="33">
        <v>0.08</v>
      </c>
      <c r="V20" s="33">
        <f>+U20*T20</f>
        <v>0</v>
      </c>
      <c r="W20" s="35"/>
    </row>
    <row r="21" spans="1:23" s="30" customFormat="1" ht="44.25" customHeight="1">
      <c r="A21" s="68" t="s">
        <v>48</v>
      </c>
      <c r="B21" s="71" t="s">
        <v>47</v>
      </c>
      <c r="C21" s="71" t="s">
        <v>158</v>
      </c>
      <c r="D21" s="98" t="s">
        <v>166</v>
      </c>
      <c r="E21" s="77" t="s">
        <v>167</v>
      </c>
      <c r="F21" s="80">
        <v>1</v>
      </c>
      <c r="G21" s="86"/>
      <c r="H21" s="86"/>
      <c r="I21" s="86"/>
      <c r="J21" s="86"/>
      <c r="K21" s="96">
        <v>10</v>
      </c>
      <c r="L21" s="38" t="s">
        <v>159</v>
      </c>
      <c r="M21" s="12">
        <v>0.5</v>
      </c>
      <c r="N21" s="37" t="s">
        <v>21</v>
      </c>
      <c r="O21" s="39"/>
      <c r="P21" s="39">
        <v>0.25</v>
      </c>
      <c r="Q21" s="39">
        <v>0.25</v>
      </c>
      <c r="R21" s="39"/>
      <c r="S21" s="51"/>
      <c r="T21" s="32">
        <f>+S21*M21</f>
        <v>0</v>
      </c>
      <c r="U21" s="89"/>
      <c r="V21" s="89"/>
      <c r="W21" s="123"/>
    </row>
    <row r="22" spans="1:23" s="30" customFormat="1" ht="55.5" customHeight="1">
      <c r="A22" s="69"/>
      <c r="B22" s="72"/>
      <c r="C22" s="72"/>
      <c r="D22" s="99"/>
      <c r="E22" s="78"/>
      <c r="F22" s="81"/>
      <c r="G22" s="87"/>
      <c r="H22" s="87"/>
      <c r="I22" s="87"/>
      <c r="J22" s="87"/>
      <c r="K22" s="97"/>
      <c r="L22" s="38" t="s">
        <v>160</v>
      </c>
      <c r="M22" s="12">
        <v>0.5</v>
      </c>
      <c r="N22" s="37" t="s">
        <v>22</v>
      </c>
      <c r="O22" s="39"/>
      <c r="P22" s="39"/>
      <c r="Q22" s="39">
        <v>0.25</v>
      </c>
      <c r="R22" s="39">
        <v>0.25</v>
      </c>
      <c r="S22" s="51"/>
      <c r="T22" s="32">
        <f>+S22*M22</f>
        <v>0</v>
      </c>
      <c r="U22" s="90"/>
      <c r="V22" s="90"/>
      <c r="W22" s="124"/>
    </row>
    <row r="23" spans="1:23" s="30" customFormat="1" ht="28.5" customHeight="1">
      <c r="A23" s="100" t="s">
        <v>12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2"/>
      <c r="M23" s="33">
        <f>SUM(M21:M22)</f>
        <v>1</v>
      </c>
      <c r="N23" s="34"/>
      <c r="O23" s="36">
        <f>+O21+O22</f>
        <v>0</v>
      </c>
      <c r="P23" s="36">
        <f>+P21+P22</f>
        <v>0.25</v>
      </c>
      <c r="Q23" s="36">
        <f>+Q21+Q22</f>
        <v>0.5</v>
      </c>
      <c r="R23" s="36">
        <f>+R21+R22</f>
        <v>0.25</v>
      </c>
      <c r="S23" s="33"/>
      <c r="T23" s="33">
        <f>SUM(T21:T22)</f>
        <v>0</v>
      </c>
      <c r="U23" s="33">
        <v>0.07</v>
      </c>
      <c r="V23" s="33">
        <f>+U23*T23</f>
        <v>0</v>
      </c>
      <c r="W23" s="35"/>
    </row>
    <row r="24" spans="1:256" s="30" customFormat="1" ht="67.5" customHeight="1">
      <c r="A24" s="68" t="s">
        <v>8</v>
      </c>
      <c r="B24" s="71" t="s">
        <v>47</v>
      </c>
      <c r="C24" s="71" t="s">
        <v>57</v>
      </c>
      <c r="D24" s="74" t="s">
        <v>105</v>
      </c>
      <c r="E24" s="63" t="s">
        <v>30</v>
      </c>
      <c r="F24" s="62">
        <v>2</v>
      </c>
      <c r="G24" s="64"/>
      <c r="H24" s="64"/>
      <c r="I24" s="64"/>
      <c r="J24" s="64"/>
      <c r="K24" s="83">
        <v>0</v>
      </c>
      <c r="L24" s="38" t="s">
        <v>71</v>
      </c>
      <c r="M24" s="31">
        <v>0.8</v>
      </c>
      <c r="N24" s="37" t="s">
        <v>15</v>
      </c>
      <c r="O24" s="39">
        <v>0.4</v>
      </c>
      <c r="P24" s="39"/>
      <c r="Q24" s="39"/>
      <c r="R24" s="39">
        <v>0.4</v>
      </c>
      <c r="S24" s="51"/>
      <c r="T24" s="32">
        <f>+S24*M24</f>
        <v>0</v>
      </c>
      <c r="U24" s="89"/>
      <c r="V24" s="89"/>
      <c r="W24" s="12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0" customFormat="1" ht="72.75" customHeight="1">
      <c r="A25" s="70"/>
      <c r="B25" s="73"/>
      <c r="C25" s="73"/>
      <c r="D25" s="76"/>
      <c r="E25" s="63" t="s">
        <v>31</v>
      </c>
      <c r="F25" s="62">
        <v>2</v>
      </c>
      <c r="G25" s="64"/>
      <c r="H25" s="64"/>
      <c r="I25" s="64"/>
      <c r="J25" s="64"/>
      <c r="K25" s="84"/>
      <c r="L25" s="38" t="s">
        <v>72</v>
      </c>
      <c r="M25" s="31">
        <v>0.2</v>
      </c>
      <c r="N25" s="37" t="s">
        <v>15</v>
      </c>
      <c r="O25" s="39"/>
      <c r="P25" s="39"/>
      <c r="Q25" s="39"/>
      <c r="R25" s="39">
        <v>0.2</v>
      </c>
      <c r="S25" s="51"/>
      <c r="T25" s="32">
        <f>+S25*M25</f>
        <v>0</v>
      </c>
      <c r="U25" s="90"/>
      <c r="V25" s="90"/>
      <c r="W25" s="12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0" customFormat="1" ht="35.25" customHeight="1">
      <c r="A26" s="100" t="s">
        <v>12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">
        <f>SUM(M24:M25)</f>
        <v>1</v>
      </c>
      <c r="N26" s="8"/>
      <c r="O26" s="17">
        <f>+O24+O25</f>
        <v>0.4</v>
      </c>
      <c r="P26" s="36">
        <f>+P24+P25</f>
        <v>0</v>
      </c>
      <c r="Q26" s="36">
        <f>+Q24+Q25</f>
        <v>0</v>
      </c>
      <c r="R26" s="36">
        <f>+R24+R25</f>
        <v>0.6000000000000001</v>
      </c>
      <c r="S26" s="4"/>
      <c r="T26" s="4">
        <f>SUM(T24:T25)</f>
        <v>0</v>
      </c>
      <c r="U26" s="4">
        <v>0.04</v>
      </c>
      <c r="V26" s="4">
        <f>+U26*T26</f>
        <v>0</v>
      </c>
      <c r="W26" s="1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7" customFormat="1" ht="43.5" customHeight="1">
      <c r="A27" s="161" t="s">
        <v>58</v>
      </c>
      <c r="B27" s="112" t="s">
        <v>59</v>
      </c>
      <c r="C27" s="154" t="s">
        <v>60</v>
      </c>
      <c r="D27" s="160" t="s">
        <v>106</v>
      </c>
      <c r="E27" s="165" t="s">
        <v>61</v>
      </c>
      <c r="F27" s="162">
        <v>5</v>
      </c>
      <c r="G27" s="86"/>
      <c r="H27" s="86"/>
      <c r="I27" s="86"/>
      <c r="J27" s="86"/>
      <c r="K27" s="163">
        <v>15</v>
      </c>
      <c r="L27" s="21" t="s">
        <v>24</v>
      </c>
      <c r="M27" s="2">
        <v>0.6</v>
      </c>
      <c r="N27" s="21" t="s">
        <v>15</v>
      </c>
      <c r="O27" s="22">
        <v>0.3</v>
      </c>
      <c r="P27" s="39"/>
      <c r="Q27" s="39">
        <v>0.3</v>
      </c>
      <c r="R27" s="22"/>
      <c r="S27" s="51"/>
      <c r="T27" s="3">
        <f>+S27*M27</f>
        <v>0</v>
      </c>
      <c r="U27" s="19"/>
      <c r="V27" s="19"/>
      <c r="W27" s="13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7" customFormat="1" ht="66" customHeight="1">
      <c r="A28" s="161"/>
      <c r="B28" s="112"/>
      <c r="C28" s="154"/>
      <c r="D28" s="160"/>
      <c r="E28" s="166"/>
      <c r="F28" s="162"/>
      <c r="G28" s="88"/>
      <c r="H28" s="88"/>
      <c r="I28" s="88"/>
      <c r="J28" s="88"/>
      <c r="K28" s="164"/>
      <c r="L28" s="21" t="s">
        <v>29</v>
      </c>
      <c r="M28" s="2">
        <v>0.4</v>
      </c>
      <c r="N28" s="38" t="s">
        <v>15</v>
      </c>
      <c r="O28" s="22"/>
      <c r="P28" s="39">
        <v>0.2</v>
      </c>
      <c r="Q28" s="39"/>
      <c r="R28" s="22">
        <v>0.2</v>
      </c>
      <c r="S28" s="51"/>
      <c r="T28" s="3">
        <f>+S28*M28</f>
        <v>0</v>
      </c>
      <c r="U28" s="19"/>
      <c r="V28" s="19"/>
      <c r="W28" s="13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3" ht="39" customHeight="1">
      <c r="A29" s="100" t="s">
        <v>12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4">
        <f>+M27+M28</f>
        <v>1</v>
      </c>
      <c r="N29" s="8"/>
      <c r="O29" s="17">
        <f>+O27+O28</f>
        <v>0.3</v>
      </c>
      <c r="P29" s="36">
        <f>+P27+P28</f>
        <v>0.2</v>
      </c>
      <c r="Q29" s="36">
        <f>+Q27+Q28</f>
        <v>0.3</v>
      </c>
      <c r="R29" s="36">
        <f>+R27+R28</f>
        <v>0.2</v>
      </c>
      <c r="S29" s="4"/>
      <c r="T29" s="4">
        <f>SUM(T27:T27)</f>
        <v>0</v>
      </c>
      <c r="U29" s="4">
        <v>0.04</v>
      </c>
      <c r="V29" s="4">
        <f>+U29*T29</f>
        <v>0</v>
      </c>
      <c r="W29" s="10"/>
    </row>
    <row r="30" spans="1:256" ht="54.75" customHeight="1">
      <c r="A30" s="118" t="s">
        <v>58</v>
      </c>
      <c r="B30" s="120" t="s">
        <v>62</v>
      </c>
      <c r="C30" s="120" t="s">
        <v>63</v>
      </c>
      <c r="D30" s="105" t="s">
        <v>107</v>
      </c>
      <c r="E30" s="116" t="s">
        <v>19</v>
      </c>
      <c r="F30" s="94">
        <v>2</v>
      </c>
      <c r="G30" s="103"/>
      <c r="H30" s="103"/>
      <c r="I30" s="103"/>
      <c r="J30" s="103"/>
      <c r="K30" s="83">
        <v>8</v>
      </c>
      <c r="L30" s="28" t="s">
        <v>28</v>
      </c>
      <c r="M30" s="12">
        <v>0.5</v>
      </c>
      <c r="N30" s="28" t="s">
        <v>21</v>
      </c>
      <c r="O30" s="12">
        <v>0.25</v>
      </c>
      <c r="P30" s="12"/>
      <c r="Q30" s="12">
        <v>0.25</v>
      </c>
      <c r="R30" s="12"/>
      <c r="S30" s="51"/>
      <c r="T30" s="3">
        <f>+S30*M30</f>
        <v>0</v>
      </c>
      <c r="U30" s="49"/>
      <c r="V30" s="49"/>
      <c r="W30" s="125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50.25" customHeight="1">
      <c r="A31" s="119"/>
      <c r="B31" s="121"/>
      <c r="C31" s="121"/>
      <c r="D31" s="106"/>
      <c r="E31" s="117"/>
      <c r="F31" s="95"/>
      <c r="G31" s="104"/>
      <c r="H31" s="104"/>
      <c r="I31" s="104"/>
      <c r="J31" s="104"/>
      <c r="K31" s="84"/>
      <c r="L31" s="28" t="s">
        <v>20</v>
      </c>
      <c r="M31" s="12">
        <v>0.5</v>
      </c>
      <c r="N31" s="28" t="s">
        <v>21</v>
      </c>
      <c r="O31" s="12"/>
      <c r="P31" s="12">
        <v>0.25</v>
      </c>
      <c r="Q31" s="12"/>
      <c r="R31" s="12">
        <v>0.25</v>
      </c>
      <c r="S31" s="51"/>
      <c r="T31" s="3">
        <f>+S31*M31</f>
        <v>0</v>
      </c>
      <c r="U31" s="49"/>
      <c r="V31" s="49"/>
      <c r="W31" s="126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9" ht="33.75" customHeight="1">
      <c r="A32" s="100" t="s">
        <v>12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4">
        <f>SUM(M30:M31)</f>
        <v>1</v>
      </c>
      <c r="N32" s="8"/>
      <c r="O32" s="4">
        <f>+O30+O31</f>
        <v>0.25</v>
      </c>
      <c r="P32" s="33">
        <f>+P30+P31</f>
        <v>0.25</v>
      </c>
      <c r="Q32" s="33">
        <f>+Q30+Q31</f>
        <v>0.25</v>
      </c>
      <c r="R32" s="33">
        <f>+R30+R31</f>
        <v>0.25</v>
      </c>
      <c r="S32" s="26">
        <v>0.5</v>
      </c>
      <c r="T32" s="4">
        <f>SUM(T30:T31)</f>
        <v>0</v>
      </c>
      <c r="U32" s="4">
        <v>0.04</v>
      </c>
      <c r="V32" s="4">
        <f>+U32*T32</f>
        <v>0</v>
      </c>
      <c r="W32" s="29"/>
      <c r="X32" s="27"/>
      <c r="Y32" s="27"/>
      <c r="Z32" s="27"/>
      <c r="AA32" s="27"/>
      <c r="AB32" s="27"/>
      <c r="AC32" s="27"/>
    </row>
    <row r="33" spans="1:256" s="30" customFormat="1" ht="51" customHeight="1">
      <c r="A33" s="114" t="s">
        <v>48</v>
      </c>
      <c r="B33" s="112" t="s">
        <v>47</v>
      </c>
      <c r="C33" s="113" t="s">
        <v>32</v>
      </c>
      <c r="D33" s="105" t="s">
        <v>108</v>
      </c>
      <c r="E33" s="113" t="s">
        <v>45</v>
      </c>
      <c r="F33" s="110">
        <v>6</v>
      </c>
      <c r="G33" s="66"/>
      <c r="H33" s="66"/>
      <c r="I33" s="66"/>
      <c r="J33" s="66"/>
      <c r="K33" s="108">
        <v>2</v>
      </c>
      <c r="L33" s="20" t="s">
        <v>36</v>
      </c>
      <c r="M33" s="2">
        <v>0.3</v>
      </c>
      <c r="N33" s="21" t="s">
        <v>26</v>
      </c>
      <c r="O33" s="22">
        <v>0.15</v>
      </c>
      <c r="P33" s="39">
        <v>0.15</v>
      </c>
      <c r="Q33" s="39"/>
      <c r="R33" s="22"/>
      <c r="S33" s="51"/>
      <c r="T33" s="3">
        <f>+S33*M33</f>
        <v>0</v>
      </c>
      <c r="U33" s="89"/>
      <c r="V33" s="89"/>
      <c r="W33" s="1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0" customFormat="1" ht="50.25" customHeight="1">
      <c r="A34" s="115"/>
      <c r="B34" s="112"/>
      <c r="C34" s="113"/>
      <c r="D34" s="106"/>
      <c r="E34" s="113"/>
      <c r="F34" s="111"/>
      <c r="G34" s="168"/>
      <c r="H34" s="168"/>
      <c r="I34" s="168"/>
      <c r="J34" s="168"/>
      <c r="K34" s="109"/>
      <c r="L34" s="20" t="s">
        <v>37</v>
      </c>
      <c r="M34" s="2">
        <v>0.4</v>
      </c>
      <c r="N34" s="21" t="s">
        <v>27</v>
      </c>
      <c r="O34" s="22"/>
      <c r="P34" s="39"/>
      <c r="Q34" s="39">
        <v>0.2</v>
      </c>
      <c r="R34" s="22">
        <v>0.2</v>
      </c>
      <c r="S34" s="51"/>
      <c r="T34" s="3">
        <f>+S34*M34</f>
        <v>0</v>
      </c>
      <c r="U34" s="90"/>
      <c r="V34" s="90"/>
      <c r="W34" s="12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0" customFormat="1" ht="39.75" customHeight="1">
      <c r="A35" s="115"/>
      <c r="B35" s="112"/>
      <c r="C35" s="113"/>
      <c r="D35" s="107"/>
      <c r="E35" s="113"/>
      <c r="F35" s="111"/>
      <c r="G35" s="67"/>
      <c r="H35" s="67"/>
      <c r="I35" s="67"/>
      <c r="J35" s="67"/>
      <c r="K35" s="109"/>
      <c r="L35" s="20" t="s">
        <v>38</v>
      </c>
      <c r="M35" s="2">
        <v>0.3</v>
      </c>
      <c r="N35" s="21" t="s">
        <v>25</v>
      </c>
      <c r="O35" s="22"/>
      <c r="P35" s="39"/>
      <c r="Q35" s="39"/>
      <c r="R35" s="22">
        <v>0.3</v>
      </c>
      <c r="S35" s="51"/>
      <c r="T35" s="3">
        <f>+S35*M35</f>
        <v>0</v>
      </c>
      <c r="U35" s="90"/>
      <c r="V35" s="90"/>
      <c r="W35" s="12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0" customFormat="1" ht="33.75" customHeight="1">
      <c r="A36" s="100" t="s">
        <v>12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4">
        <f>SUM(M33:M35)</f>
        <v>1</v>
      </c>
      <c r="N36" s="8"/>
      <c r="O36" s="17">
        <f>+O33+O34+O35</f>
        <v>0.15</v>
      </c>
      <c r="P36" s="36">
        <f>+P33+P34+P35</f>
        <v>0.15</v>
      </c>
      <c r="Q36" s="36">
        <f>+Q33+Q34+Q35</f>
        <v>0.2</v>
      </c>
      <c r="R36" s="36">
        <f>+R33+R34+R35</f>
        <v>0.5</v>
      </c>
      <c r="S36" s="4"/>
      <c r="T36" s="4">
        <f>SUM(T33:T35)</f>
        <v>0</v>
      </c>
      <c r="U36" s="11">
        <v>0.04</v>
      </c>
      <c r="V36" s="4">
        <f>+U36*T36</f>
        <v>0</v>
      </c>
      <c r="W36" s="1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3" s="30" customFormat="1" ht="51" customHeight="1">
      <c r="A37" s="154" t="s">
        <v>48</v>
      </c>
      <c r="B37" s="154" t="s">
        <v>47</v>
      </c>
      <c r="C37" s="154" t="s">
        <v>117</v>
      </c>
      <c r="D37" s="74" t="s">
        <v>135</v>
      </c>
      <c r="E37" s="154" t="s">
        <v>118</v>
      </c>
      <c r="F37" s="172">
        <v>0.4</v>
      </c>
      <c r="G37" s="66"/>
      <c r="H37" s="66"/>
      <c r="I37" s="66"/>
      <c r="J37" s="66"/>
      <c r="K37" s="83">
        <v>0</v>
      </c>
      <c r="L37" s="53" t="s">
        <v>119</v>
      </c>
      <c r="M37" s="46">
        <v>0.3</v>
      </c>
      <c r="N37" s="43" t="s">
        <v>22</v>
      </c>
      <c r="O37" s="52"/>
      <c r="P37" s="52">
        <v>0.15</v>
      </c>
      <c r="Q37" s="52"/>
      <c r="R37" s="52">
        <v>0.15</v>
      </c>
      <c r="S37" s="51"/>
      <c r="T37" s="32">
        <f>+S37*M37</f>
        <v>0</v>
      </c>
      <c r="U37" s="89"/>
      <c r="V37" s="89"/>
      <c r="W37" s="123"/>
    </row>
    <row r="38" spans="1:23" s="30" customFormat="1" ht="60" customHeight="1">
      <c r="A38" s="154"/>
      <c r="B38" s="154"/>
      <c r="C38" s="154"/>
      <c r="D38" s="75"/>
      <c r="E38" s="154"/>
      <c r="F38" s="173"/>
      <c r="G38" s="168"/>
      <c r="H38" s="168"/>
      <c r="I38" s="168"/>
      <c r="J38" s="168"/>
      <c r="K38" s="84"/>
      <c r="L38" s="53" t="s">
        <v>120</v>
      </c>
      <c r="M38" s="46">
        <v>0.3</v>
      </c>
      <c r="N38" s="43" t="s">
        <v>22</v>
      </c>
      <c r="O38" s="52"/>
      <c r="P38" s="52">
        <v>0.15</v>
      </c>
      <c r="Q38" s="52"/>
      <c r="R38" s="52">
        <v>0.15</v>
      </c>
      <c r="S38" s="51"/>
      <c r="T38" s="32">
        <f>+S38*M38</f>
        <v>0</v>
      </c>
      <c r="U38" s="90"/>
      <c r="V38" s="90"/>
      <c r="W38" s="124"/>
    </row>
    <row r="39" spans="1:23" s="30" customFormat="1" ht="46.5" customHeight="1">
      <c r="A39" s="154"/>
      <c r="B39" s="154"/>
      <c r="C39" s="154"/>
      <c r="D39" s="75"/>
      <c r="E39" s="154"/>
      <c r="F39" s="174"/>
      <c r="G39" s="67"/>
      <c r="H39" s="67"/>
      <c r="I39" s="67"/>
      <c r="J39" s="67"/>
      <c r="K39" s="84"/>
      <c r="L39" s="53" t="s">
        <v>121</v>
      </c>
      <c r="M39" s="46">
        <v>0.4</v>
      </c>
      <c r="N39" s="43" t="s">
        <v>22</v>
      </c>
      <c r="O39" s="52"/>
      <c r="P39" s="52">
        <v>0.2</v>
      </c>
      <c r="Q39" s="52"/>
      <c r="R39" s="52">
        <v>0.2</v>
      </c>
      <c r="S39" s="51"/>
      <c r="T39" s="32">
        <f>+S39*M39</f>
        <v>0</v>
      </c>
      <c r="U39" s="90"/>
      <c r="V39" s="90"/>
      <c r="W39" s="124"/>
    </row>
    <row r="40" spans="1:23" s="30" customFormat="1" ht="31.5" customHeight="1">
      <c r="A40" s="100" t="s">
        <v>12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33">
        <f>SUM(M37:M39)</f>
        <v>1</v>
      </c>
      <c r="N40" s="34"/>
      <c r="O40" s="36">
        <f>+O37+O38+O39</f>
        <v>0</v>
      </c>
      <c r="P40" s="36">
        <f>+P37+P38+P39</f>
        <v>0.5</v>
      </c>
      <c r="Q40" s="36">
        <f>+Q37+Q38+Q39</f>
        <v>0</v>
      </c>
      <c r="R40" s="36">
        <f>+R37+R38+R39</f>
        <v>0.5</v>
      </c>
      <c r="S40" s="33"/>
      <c r="T40" s="33">
        <f>SUM(T37:T39)</f>
        <v>0</v>
      </c>
      <c r="U40" s="11">
        <v>0.04</v>
      </c>
      <c r="V40" s="33">
        <f>+U40*T40</f>
        <v>0</v>
      </c>
      <c r="W40" s="35"/>
    </row>
    <row r="41" spans="1:23" s="30" customFormat="1" ht="51" customHeight="1">
      <c r="A41" s="154" t="s">
        <v>48</v>
      </c>
      <c r="B41" s="154" t="s">
        <v>47</v>
      </c>
      <c r="C41" s="154" t="s">
        <v>122</v>
      </c>
      <c r="D41" s="74" t="s">
        <v>136</v>
      </c>
      <c r="E41" s="154" t="s">
        <v>137</v>
      </c>
      <c r="F41" s="172">
        <v>0.25</v>
      </c>
      <c r="G41" s="66"/>
      <c r="H41" s="66"/>
      <c r="I41" s="66"/>
      <c r="J41" s="66"/>
      <c r="K41" s="83">
        <v>0</v>
      </c>
      <c r="L41" s="43" t="s">
        <v>123</v>
      </c>
      <c r="M41" s="46">
        <v>0.4</v>
      </c>
      <c r="N41" s="43" t="s">
        <v>22</v>
      </c>
      <c r="O41" s="52"/>
      <c r="P41" s="52">
        <v>0.2</v>
      </c>
      <c r="Q41" s="52"/>
      <c r="R41" s="52">
        <v>0.2</v>
      </c>
      <c r="S41" s="51"/>
      <c r="T41" s="32">
        <f>+S41*M41</f>
        <v>0</v>
      </c>
      <c r="U41" s="89"/>
      <c r="V41" s="89"/>
      <c r="W41" s="123"/>
    </row>
    <row r="42" spans="1:23" s="30" customFormat="1" ht="50.25" customHeight="1">
      <c r="A42" s="154"/>
      <c r="B42" s="154"/>
      <c r="C42" s="154"/>
      <c r="D42" s="75"/>
      <c r="E42" s="154"/>
      <c r="F42" s="97"/>
      <c r="G42" s="168"/>
      <c r="H42" s="168"/>
      <c r="I42" s="168"/>
      <c r="J42" s="168"/>
      <c r="K42" s="84"/>
      <c r="L42" s="43" t="s">
        <v>124</v>
      </c>
      <c r="M42" s="46">
        <v>0.4</v>
      </c>
      <c r="N42" s="43" t="s">
        <v>22</v>
      </c>
      <c r="O42" s="52"/>
      <c r="P42" s="52">
        <v>0.2</v>
      </c>
      <c r="Q42" s="52"/>
      <c r="R42" s="52">
        <v>0.2</v>
      </c>
      <c r="S42" s="51"/>
      <c r="T42" s="32">
        <f>+S42*M42</f>
        <v>0</v>
      </c>
      <c r="U42" s="90"/>
      <c r="V42" s="90"/>
      <c r="W42" s="124"/>
    </row>
    <row r="43" spans="1:23" s="30" customFormat="1" ht="39.75" customHeight="1">
      <c r="A43" s="154"/>
      <c r="B43" s="154"/>
      <c r="C43" s="154"/>
      <c r="D43" s="75"/>
      <c r="E43" s="154"/>
      <c r="F43" s="97"/>
      <c r="G43" s="67"/>
      <c r="H43" s="67"/>
      <c r="I43" s="67"/>
      <c r="J43" s="67"/>
      <c r="K43" s="84"/>
      <c r="L43" s="43" t="s">
        <v>125</v>
      </c>
      <c r="M43" s="46">
        <v>0.2</v>
      </c>
      <c r="N43" s="43" t="s">
        <v>22</v>
      </c>
      <c r="O43" s="52"/>
      <c r="P43" s="52">
        <v>0.1</v>
      </c>
      <c r="Q43" s="52"/>
      <c r="R43" s="52">
        <v>0.1</v>
      </c>
      <c r="S43" s="51"/>
      <c r="T43" s="32">
        <f>+S43*M43</f>
        <v>0</v>
      </c>
      <c r="U43" s="90"/>
      <c r="V43" s="90"/>
      <c r="W43" s="124"/>
    </row>
    <row r="44" spans="1:23" s="30" customFormat="1" ht="33" customHeight="1">
      <c r="A44" s="100" t="s">
        <v>12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33">
        <f>SUM(M41:M43)</f>
        <v>1</v>
      </c>
      <c r="N44" s="34"/>
      <c r="O44" s="36">
        <f>+O41+O42+O43</f>
        <v>0</v>
      </c>
      <c r="P44" s="36">
        <f>+P41+P42+P43</f>
        <v>0.5</v>
      </c>
      <c r="Q44" s="36">
        <f>+Q41+Q42+Q43</f>
        <v>0</v>
      </c>
      <c r="R44" s="36">
        <f>+R41+R42+R43</f>
        <v>0.5</v>
      </c>
      <c r="S44" s="33"/>
      <c r="T44" s="33">
        <f>SUM(T41:T43)</f>
        <v>0</v>
      </c>
      <c r="U44" s="11">
        <v>0.04</v>
      </c>
      <c r="V44" s="33">
        <f>+U44*T44</f>
        <v>0</v>
      </c>
      <c r="W44" s="35"/>
    </row>
    <row r="45" spans="1:23" s="30" customFormat="1" ht="51" customHeight="1">
      <c r="A45" s="71" t="s">
        <v>48</v>
      </c>
      <c r="B45" s="71" t="s">
        <v>47</v>
      </c>
      <c r="C45" s="71" t="s">
        <v>126</v>
      </c>
      <c r="D45" s="71" t="s">
        <v>138</v>
      </c>
      <c r="E45" s="71" t="s">
        <v>132</v>
      </c>
      <c r="F45" s="169">
        <v>0.2</v>
      </c>
      <c r="G45" s="66"/>
      <c r="H45" s="66"/>
      <c r="I45" s="66"/>
      <c r="J45" s="66"/>
      <c r="K45" s="71">
        <v>20</v>
      </c>
      <c r="L45" s="43" t="s">
        <v>127</v>
      </c>
      <c r="M45" s="54">
        <v>0.1</v>
      </c>
      <c r="N45" s="43" t="s">
        <v>22</v>
      </c>
      <c r="O45" s="39"/>
      <c r="P45" s="39"/>
      <c r="R45" s="39">
        <v>0.1</v>
      </c>
      <c r="S45" s="51"/>
      <c r="T45" s="32">
        <f>+S45*M45</f>
        <v>0</v>
      </c>
      <c r="U45" s="89"/>
      <c r="V45" s="89"/>
      <c r="W45" s="123"/>
    </row>
    <row r="46" spans="1:23" s="30" customFormat="1" ht="58.5" customHeight="1">
      <c r="A46" s="72"/>
      <c r="B46" s="72"/>
      <c r="C46" s="72"/>
      <c r="D46" s="72"/>
      <c r="E46" s="72"/>
      <c r="F46" s="72"/>
      <c r="G46" s="168"/>
      <c r="H46" s="168"/>
      <c r="I46" s="168"/>
      <c r="J46" s="168"/>
      <c r="K46" s="72"/>
      <c r="L46" s="43" t="s">
        <v>128</v>
      </c>
      <c r="M46" s="54">
        <v>0.3</v>
      </c>
      <c r="N46" s="43" t="s">
        <v>22</v>
      </c>
      <c r="O46" s="39">
        <v>0.15</v>
      </c>
      <c r="P46" s="39">
        <v>0.15</v>
      </c>
      <c r="Q46" s="39"/>
      <c r="R46" s="39"/>
      <c r="S46" s="51"/>
      <c r="T46" s="32">
        <f>+S46*M46</f>
        <v>0</v>
      </c>
      <c r="U46" s="90"/>
      <c r="V46" s="90"/>
      <c r="W46" s="124"/>
    </row>
    <row r="47" spans="1:23" s="30" customFormat="1" ht="51" customHeight="1">
      <c r="A47" s="72"/>
      <c r="B47" s="72"/>
      <c r="C47" s="72"/>
      <c r="D47" s="72"/>
      <c r="E47" s="72"/>
      <c r="F47" s="72"/>
      <c r="G47" s="168"/>
      <c r="H47" s="168"/>
      <c r="I47" s="168"/>
      <c r="J47" s="168"/>
      <c r="K47" s="72"/>
      <c r="L47" s="43" t="s">
        <v>129</v>
      </c>
      <c r="M47" s="54">
        <v>0.3</v>
      </c>
      <c r="N47" s="43" t="s">
        <v>22</v>
      </c>
      <c r="O47" s="39">
        <v>0.15</v>
      </c>
      <c r="P47" s="39">
        <v>0.15</v>
      </c>
      <c r="Q47" s="39"/>
      <c r="R47" s="39"/>
      <c r="S47" s="51"/>
      <c r="T47" s="32">
        <f>+S47*M47</f>
        <v>0</v>
      </c>
      <c r="U47" s="90"/>
      <c r="V47" s="90"/>
      <c r="W47" s="124"/>
    </row>
    <row r="48" spans="1:23" s="30" customFormat="1" ht="64.5" customHeight="1">
      <c r="A48" s="72"/>
      <c r="B48" s="72"/>
      <c r="C48" s="72"/>
      <c r="D48" s="72"/>
      <c r="E48" s="72"/>
      <c r="F48" s="72"/>
      <c r="G48" s="168"/>
      <c r="H48" s="168"/>
      <c r="I48" s="168"/>
      <c r="J48" s="168"/>
      <c r="K48" s="72"/>
      <c r="L48" s="43" t="s">
        <v>130</v>
      </c>
      <c r="M48" s="54">
        <v>0.2</v>
      </c>
      <c r="N48" s="43" t="s">
        <v>22</v>
      </c>
      <c r="O48" s="39"/>
      <c r="P48" s="39"/>
      <c r="Q48" s="39">
        <v>0.2</v>
      </c>
      <c r="R48" s="39"/>
      <c r="S48" s="51"/>
      <c r="T48" s="32">
        <f>+S48*M48</f>
        <v>0</v>
      </c>
      <c r="U48" s="90"/>
      <c r="V48" s="90"/>
      <c r="W48" s="124"/>
    </row>
    <row r="49" spans="1:23" s="30" customFormat="1" ht="39.75" customHeight="1">
      <c r="A49" s="73"/>
      <c r="B49" s="73"/>
      <c r="C49" s="73"/>
      <c r="D49" s="73"/>
      <c r="E49" s="73"/>
      <c r="F49" s="73"/>
      <c r="G49" s="67"/>
      <c r="H49" s="67"/>
      <c r="I49" s="67"/>
      <c r="J49" s="67"/>
      <c r="K49" s="73"/>
      <c r="L49" s="43" t="s">
        <v>131</v>
      </c>
      <c r="M49" s="54">
        <v>0.1</v>
      </c>
      <c r="N49" s="43" t="s">
        <v>22</v>
      </c>
      <c r="O49" s="39"/>
      <c r="P49" s="39"/>
      <c r="Q49" s="39"/>
      <c r="R49" s="39">
        <v>0.1</v>
      </c>
      <c r="S49" s="51"/>
      <c r="T49" s="32">
        <f>+S49*M49</f>
        <v>0</v>
      </c>
      <c r="U49" s="90"/>
      <c r="V49" s="90"/>
      <c r="W49" s="124"/>
    </row>
    <row r="50" spans="1:23" s="30" customFormat="1" ht="33" customHeight="1">
      <c r="A50" s="100" t="s">
        <v>12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33">
        <f>SUM(M45:M49)</f>
        <v>0.9999999999999999</v>
      </c>
      <c r="N50" s="34"/>
      <c r="O50" s="36">
        <f>+O45+O46+O47+O48+O49</f>
        <v>0.3</v>
      </c>
      <c r="P50" s="36">
        <f>+P45+P46+P47+P48+P49</f>
        <v>0.3</v>
      </c>
      <c r="Q50" s="36">
        <f>+Q45+Q46+Q47+Q48+Q49</f>
        <v>0.2</v>
      </c>
      <c r="R50" s="36">
        <f>+R45+R46+R47+R48+R49</f>
        <v>0.2</v>
      </c>
      <c r="S50" s="33"/>
      <c r="T50" s="33">
        <f>SUM(T45:T49)</f>
        <v>0</v>
      </c>
      <c r="U50" s="11">
        <v>0.06</v>
      </c>
      <c r="V50" s="33">
        <f>+U50*T50</f>
        <v>0</v>
      </c>
      <c r="W50" s="35"/>
    </row>
    <row r="51" spans="1:23" s="30" customFormat="1" ht="61.5" customHeight="1">
      <c r="A51" s="114" t="s">
        <v>48</v>
      </c>
      <c r="B51" s="112" t="s">
        <v>47</v>
      </c>
      <c r="C51" s="113" t="s">
        <v>33</v>
      </c>
      <c r="D51" s="105" t="s">
        <v>109</v>
      </c>
      <c r="E51" s="113" t="s">
        <v>133</v>
      </c>
      <c r="F51" s="83">
        <v>4</v>
      </c>
      <c r="G51" s="155"/>
      <c r="H51" s="155"/>
      <c r="I51" s="155"/>
      <c r="J51" s="155"/>
      <c r="K51" s="170">
        <v>1</v>
      </c>
      <c r="L51" s="20" t="s">
        <v>39</v>
      </c>
      <c r="M51" s="31">
        <v>0.2</v>
      </c>
      <c r="N51" s="38" t="s">
        <v>26</v>
      </c>
      <c r="O51" s="39"/>
      <c r="P51" s="39"/>
      <c r="Q51" s="39">
        <v>0.2</v>
      </c>
      <c r="R51" s="39"/>
      <c r="S51" s="51"/>
      <c r="T51" s="32">
        <f>+S51*M51</f>
        <v>0</v>
      </c>
      <c r="U51" s="89"/>
      <c r="V51" s="89"/>
      <c r="W51" s="123"/>
    </row>
    <row r="52" spans="1:23" s="30" customFormat="1" ht="50.25" customHeight="1">
      <c r="A52" s="115"/>
      <c r="B52" s="112"/>
      <c r="C52" s="113"/>
      <c r="D52" s="106"/>
      <c r="E52" s="113"/>
      <c r="F52" s="84"/>
      <c r="G52" s="167"/>
      <c r="H52" s="167"/>
      <c r="I52" s="167"/>
      <c r="J52" s="167"/>
      <c r="K52" s="171"/>
      <c r="L52" s="20" t="s">
        <v>40</v>
      </c>
      <c r="M52" s="31">
        <v>0.5</v>
      </c>
      <c r="N52" s="38" t="s">
        <v>27</v>
      </c>
      <c r="O52" s="39"/>
      <c r="P52" s="39"/>
      <c r="Q52" s="39"/>
      <c r="R52" s="39">
        <v>0.5</v>
      </c>
      <c r="S52" s="51"/>
      <c r="T52" s="32">
        <f>+S52*M52</f>
        <v>0</v>
      </c>
      <c r="U52" s="90"/>
      <c r="V52" s="90"/>
      <c r="W52" s="124"/>
    </row>
    <row r="53" spans="1:23" s="30" customFormat="1" ht="40.5" customHeight="1">
      <c r="A53" s="115"/>
      <c r="B53" s="112"/>
      <c r="C53" s="113"/>
      <c r="D53" s="107"/>
      <c r="E53" s="113"/>
      <c r="F53" s="84"/>
      <c r="G53" s="156"/>
      <c r="H53" s="156"/>
      <c r="I53" s="156"/>
      <c r="J53" s="156"/>
      <c r="K53" s="171"/>
      <c r="L53" s="20" t="s">
        <v>73</v>
      </c>
      <c r="M53" s="31">
        <v>0.3</v>
      </c>
      <c r="N53" s="38" t="s">
        <v>25</v>
      </c>
      <c r="O53" s="39"/>
      <c r="P53" s="39"/>
      <c r="Q53" s="39"/>
      <c r="R53" s="39">
        <v>0.3</v>
      </c>
      <c r="S53" s="51"/>
      <c r="T53" s="32">
        <f>+S53*M53</f>
        <v>0</v>
      </c>
      <c r="U53" s="90"/>
      <c r="V53" s="90"/>
      <c r="W53" s="124"/>
    </row>
    <row r="54" spans="1:23" s="30" customFormat="1" ht="30.75" customHeight="1">
      <c r="A54" s="100" t="s">
        <v>12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  <c r="M54" s="33">
        <f>SUM(M51:M53)</f>
        <v>1</v>
      </c>
      <c r="N54" s="34"/>
      <c r="O54" s="36">
        <f>+O51+O52+O53</f>
        <v>0</v>
      </c>
      <c r="P54" s="36">
        <f>+P51+P52+P53</f>
        <v>0</v>
      </c>
      <c r="Q54" s="36">
        <f>+Q51+Q52+Q53</f>
        <v>0.2</v>
      </c>
      <c r="R54" s="36">
        <f>+R51+R52+R53</f>
        <v>0.8</v>
      </c>
      <c r="S54" s="33"/>
      <c r="T54" s="33">
        <f>SUM(T51:T53)</f>
        <v>0</v>
      </c>
      <c r="U54" s="11">
        <v>0.04</v>
      </c>
      <c r="V54" s="33">
        <f>+U54*T54</f>
        <v>0</v>
      </c>
      <c r="W54" s="35"/>
    </row>
    <row r="55" spans="1:23" s="30" customFormat="1" ht="46.5" customHeight="1">
      <c r="A55" s="114" t="s">
        <v>8</v>
      </c>
      <c r="B55" s="112" t="s">
        <v>55</v>
      </c>
      <c r="C55" s="113" t="s">
        <v>93</v>
      </c>
      <c r="D55" s="105" t="s">
        <v>110</v>
      </c>
      <c r="E55" s="113" t="s">
        <v>56</v>
      </c>
      <c r="F55" s="83">
        <v>5</v>
      </c>
      <c r="G55" s="155"/>
      <c r="H55" s="155"/>
      <c r="I55" s="155"/>
      <c r="J55" s="155"/>
      <c r="K55" s="170">
        <v>35</v>
      </c>
      <c r="L55" s="43" t="s">
        <v>74</v>
      </c>
      <c r="M55" s="31">
        <v>0.4</v>
      </c>
      <c r="N55" s="38" t="s">
        <v>21</v>
      </c>
      <c r="O55" s="39">
        <v>0.2</v>
      </c>
      <c r="P55" s="39"/>
      <c r="Q55" s="39">
        <v>0.2</v>
      </c>
      <c r="R55" s="39"/>
      <c r="S55" s="51"/>
      <c r="T55" s="32">
        <f>+S55*M55</f>
        <v>0</v>
      </c>
      <c r="U55" s="89"/>
      <c r="V55" s="89"/>
      <c r="W55" s="123"/>
    </row>
    <row r="56" spans="1:23" s="30" customFormat="1" ht="49.5" customHeight="1">
      <c r="A56" s="115"/>
      <c r="B56" s="112"/>
      <c r="C56" s="113"/>
      <c r="D56" s="106"/>
      <c r="E56" s="113"/>
      <c r="F56" s="84"/>
      <c r="G56" s="167"/>
      <c r="H56" s="167"/>
      <c r="I56" s="167"/>
      <c r="J56" s="167"/>
      <c r="K56" s="171"/>
      <c r="L56" s="43" t="s">
        <v>75</v>
      </c>
      <c r="M56" s="31">
        <v>0.4</v>
      </c>
      <c r="N56" s="38" t="s">
        <v>21</v>
      </c>
      <c r="P56" s="39">
        <v>0.2</v>
      </c>
      <c r="R56" s="39">
        <v>0.2</v>
      </c>
      <c r="S56" s="51"/>
      <c r="T56" s="32">
        <f>+S56*M56</f>
        <v>0</v>
      </c>
      <c r="U56" s="90"/>
      <c r="V56" s="90"/>
      <c r="W56" s="124"/>
    </row>
    <row r="57" spans="1:23" s="30" customFormat="1" ht="58.5" customHeight="1">
      <c r="A57" s="115"/>
      <c r="B57" s="112"/>
      <c r="C57" s="113"/>
      <c r="D57" s="106"/>
      <c r="E57" s="113"/>
      <c r="F57" s="84"/>
      <c r="G57" s="167"/>
      <c r="H57" s="167"/>
      <c r="I57" s="167"/>
      <c r="J57" s="167"/>
      <c r="K57" s="171"/>
      <c r="L57" s="20" t="s">
        <v>76</v>
      </c>
      <c r="M57" s="31">
        <v>0.2</v>
      </c>
      <c r="N57" s="38" t="s">
        <v>21</v>
      </c>
      <c r="O57" s="39"/>
      <c r="P57" s="39">
        <v>0.1</v>
      </c>
      <c r="Q57" s="39"/>
      <c r="R57" s="39">
        <v>0.1</v>
      </c>
      <c r="S57" s="51"/>
      <c r="T57" s="32">
        <f>+S57*M57</f>
        <v>0</v>
      </c>
      <c r="U57" s="90"/>
      <c r="V57" s="90"/>
      <c r="W57" s="124"/>
    </row>
    <row r="58" spans="1:23" s="30" customFormat="1" ht="30.75" customHeight="1">
      <c r="A58" s="100" t="s">
        <v>12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2"/>
      <c r="M58" s="33">
        <f>SUM(M55:M57)</f>
        <v>1</v>
      </c>
      <c r="N58" s="34"/>
      <c r="O58" s="36">
        <f>+O55+O56+O57</f>
        <v>0.2</v>
      </c>
      <c r="P58" s="36">
        <f>+P55+P56+P57</f>
        <v>0.30000000000000004</v>
      </c>
      <c r="Q58" s="36">
        <f>+Q55+Q56+Q57</f>
        <v>0.2</v>
      </c>
      <c r="R58" s="36">
        <f>+R55+R56+R57</f>
        <v>0.30000000000000004</v>
      </c>
      <c r="S58" s="33"/>
      <c r="T58" s="33">
        <f>SUM(T55:T57)</f>
        <v>0</v>
      </c>
      <c r="U58" s="11">
        <v>0.05</v>
      </c>
      <c r="V58" s="33">
        <f>+U58*T58</f>
        <v>0</v>
      </c>
      <c r="W58" s="35"/>
    </row>
    <row r="59" spans="1:23" s="30" customFormat="1" ht="46.5" customHeight="1">
      <c r="A59" s="114" t="s">
        <v>8</v>
      </c>
      <c r="B59" s="112" t="s">
        <v>55</v>
      </c>
      <c r="C59" s="113" t="s">
        <v>94</v>
      </c>
      <c r="D59" s="105" t="s">
        <v>111</v>
      </c>
      <c r="E59" s="113" t="s">
        <v>95</v>
      </c>
      <c r="F59" s="83">
        <v>1</v>
      </c>
      <c r="G59" s="155"/>
      <c r="H59" s="155"/>
      <c r="I59" s="155"/>
      <c r="J59" s="155"/>
      <c r="K59" s="178">
        <v>35</v>
      </c>
      <c r="L59" s="43" t="s">
        <v>96</v>
      </c>
      <c r="M59" s="31">
        <v>0.4</v>
      </c>
      <c r="N59" s="38" t="s">
        <v>21</v>
      </c>
      <c r="O59" s="39">
        <v>0.2</v>
      </c>
      <c r="P59" s="39">
        <v>0.2</v>
      </c>
      <c r="Q59" s="39"/>
      <c r="R59" s="39"/>
      <c r="S59" s="51"/>
      <c r="T59" s="32">
        <f>+S59*M59</f>
        <v>0</v>
      </c>
      <c r="U59" s="89"/>
      <c r="V59" s="89"/>
      <c r="W59" s="123"/>
    </row>
    <row r="60" spans="1:23" s="30" customFormat="1" ht="49.5" customHeight="1">
      <c r="A60" s="115"/>
      <c r="B60" s="112"/>
      <c r="C60" s="113"/>
      <c r="D60" s="106"/>
      <c r="E60" s="113"/>
      <c r="F60" s="84"/>
      <c r="G60" s="167"/>
      <c r="H60" s="167"/>
      <c r="I60" s="167"/>
      <c r="J60" s="167"/>
      <c r="K60" s="179"/>
      <c r="L60" s="43" t="s">
        <v>97</v>
      </c>
      <c r="M60" s="31">
        <v>0.4</v>
      </c>
      <c r="N60" s="38" t="s">
        <v>21</v>
      </c>
      <c r="O60" s="39">
        <v>0.1</v>
      </c>
      <c r="P60" s="39">
        <v>0.1</v>
      </c>
      <c r="Q60" s="39">
        <v>0.2</v>
      </c>
      <c r="R60" s="39"/>
      <c r="S60" s="51"/>
      <c r="T60" s="32">
        <f>+S60*M60</f>
        <v>0</v>
      </c>
      <c r="U60" s="90"/>
      <c r="V60" s="90"/>
      <c r="W60" s="124"/>
    </row>
    <row r="61" spans="1:23" s="30" customFormat="1" ht="58.5" customHeight="1">
      <c r="A61" s="115"/>
      <c r="B61" s="112"/>
      <c r="C61" s="113"/>
      <c r="D61" s="106"/>
      <c r="E61" s="113"/>
      <c r="F61" s="84"/>
      <c r="G61" s="167"/>
      <c r="H61" s="167"/>
      <c r="I61" s="167"/>
      <c r="J61" s="167"/>
      <c r="K61" s="179"/>
      <c r="L61" s="20" t="s">
        <v>98</v>
      </c>
      <c r="M61" s="31">
        <v>0.2</v>
      </c>
      <c r="N61" s="38" t="s">
        <v>21</v>
      </c>
      <c r="O61" s="39"/>
      <c r="P61" s="39"/>
      <c r="Q61" s="39"/>
      <c r="R61" s="39">
        <v>0.2</v>
      </c>
      <c r="S61" s="51"/>
      <c r="T61" s="32">
        <f>+S61*M61</f>
        <v>0</v>
      </c>
      <c r="U61" s="90"/>
      <c r="V61" s="90"/>
      <c r="W61" s="124"/>
    </row>
    <row r="62" spans="1:23" s="30" customFormat="1" ht="30.75" customHeight="1">
      <c r="A62" s="100" t="s">
        <v>12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2"/>
      <c r="M62" s="33">
        <f>SUM(M59:M61)</f>
        <v>1</v>
      </c>
      <c r="N62" s="34"/>
      <c r="O62" s="36">
        <f>+O59+O60+O61</f>
        <v>0.30000000000000004</v>
      </c>
      <c r="P62" s="36">
        <f>+P59+P60+P61</f>
        <v>0.30000000000000004</v>
      </c>
      <c r="Q62" s="36">
        <f>+Q59+Q60+Q61</f>
        <v>0.2</v>
      </c>
      <c r="R62" s="36">
        <f>+R59+R60+R61</f>
        <v>0.2</v>
      </c>
      <c r="S62" s="33"/>
      <c r="T62" s="33">
        <f>SUM(T59:T61)</f>
        <v>0</v>
      </c>
      <c r="U62" s="11">
        <v>0.09</v>
      </c>
      <c r="V62" s="33">
        <f>+U62*T62</f>
        <v>0</v>
      </c>
      <c r="W62" s="35"/>
    </row>
    <row r="63" spans="1:23" s="30" customFormat="1" ht="56.25" customHeight="1">
      <c r="A63" s="152" t="s">
        <v>48</v>
      </c>
      <c r="B63" s="154" t="s">
        <v>47</v>
      </c>
      <c r="C63" s="154" t="s">
        <v>112</v>
      </c>
      <c r="D63" s="74" t="s">
        <v>116</v>
      </c>
      <c r="E63" s="154" t="s">
        <v>113</v>
      </c>
      <c r="F63" s="83">
        <v>12</v>
      </c>
      <c r="G63" s="155"/>
      <c r="H63" s="155"/>
      <c r="I63" s="155"/>
      <c r="J63" s="155"/>
      <c r="K63" s="83">
        <v>0</v>
      </c>
      <c r="L63" s="43" t="s">
        <v>42</v>
      </c>
      <c r="M63" s="31">
        <v>0.3</v>
      </c>
      <c r="N63" s="38" t="s">
        <v>26</v>
      </c>
      <c r="O63" s="39">
        <v>0.15</v>
      </c>
      <c r="P63" s="39"/>
      <c r="Q63" s="39">
        <v>0.15</v>
      </c>
      <c r="R63" s="39"/>
      <c r="S63" s="51"/>
      <c r="T63" s="32">
        <f>+S63*M63</f>
        <v>0</v>
      </c>
      <c r="U63" s="89"/>
      <c r="V63" s="89"/>
      <c r="W63" s="123"/>
    </row>
    <row r="64" spans="1:23" s="30" customFormat="1" ht="48.75" customHeight="1">
      <c r="A64" s="153"/>
      <c r="B64" s="154"/>
      <c r="C64" s="154"/>
      <c r="D64" s="75"/>
      <c r="E64" s="154"/>
      <c r="F64" s="84"/>
      <c r="G64" s="156"/>
      <c r="H64" s="156"/>
      <c r="I64" s="156"/>
      <c r="J64" s="156"/>
      <c r="K64" s="84"/>
      <c r="L64" s="43" t="s">
        <v>41</v>
      </c>
      <c r="M64" s="31">
        <v>0.7</v>
      </c>
      <c r="N64" s="38" t="s">
        <v>27</v>
      </c>
      <c r="O64" s="39"/>
      <c r="P64" s="39">
        <v>0.35</v>
      </c>
      <c r="Q64" s="39"/>
      <c r="R64" s="39">
        <v>0.35</v>
      </c>
      <c r="S64" s="51"/>
      <c r="T64" s="32">
        <f>+S64*M64</f>
        <v>0</v>
      </c>
      <c r="U64" s="90"/>
      <c r="V64" s="90"/>
      <c r="W64" s="124"/>
    </row>
    <row r="65" spans="1:23" s="30" customFormat="1" ht="28.5" customHeight="1">
      <c r="A65" s="100" t="s">
        <v>12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33">
        <f>SUM(M63:M64)</f>
        <v>1</v>
      </c>
      <c r="N65" s="34"/>
      <c r="O65" s="36">
        <f>+O63+O64</f>
        <v>0.15</v>
      </c>
      <c r="P65" s="36">
        <f>+P63+P64</f>
        <v>0.35</v>
      </c>
      <c r="Q65" s="36">
        <f>+Q63+Q64</f>
        <v>0.15</v>
      </c>
      <c r="R65" s="36">
        <f>+R63+R64</f>
        <v>0.35</v>
      </c>
      <c r="S65" s="33"/>
      <c r="T65" s="33">
        <f>SUM(T63:T64)</f>
        <v>0</v>
      </c>
      <c r="U65" s="11">
        <v>0.05</v>
      </c>
      <c r="V65" s="33">
        <f>+U65*T65</f>
        <v>0</v>
      </c>
      <c r="W65" s="35"/>
    </row>
    <row r="66" spans="1:23" s="30" customFormat="1" ht="54" customHeight="1">
      <c r="A66" s="91" t="s">
        <v>50</v>
      </c>
      <c r="B66" s="92" t="s">
        <v>51</v>
      </c>
      <c r="C66" s="92" t="s">
        <v>49</v>
      </c>
      <c r="D66" s="93" t="s">
        <v>114</v>
      </c>
      <c r="E66" s="92" t="s">
        <v>67</v>
      </c>
      <c r="F66" s="180">
        <v>1</v>
      </c>
      <c r="G66" s="155"/>
      <c r="H66" s="155"/>
      <c r="I66" s="155"/>
      <c r="J66" s="155"/>
      <c r="K66" s="162">
        <v>1072</v>
      </c>
      <c r="L66" s="44" t="s">
        <v>77</v>
      </c>
      <c r="M66" s="31">
        <v>0.2</v>
      </c>
      <c r="N66" s="38" t="s">
        <v>43</v>
      </c>
      <c r="O66" s="39"/>
      <c r="P66" s="39">
        <v>0.1</v>
      </c>
      <c r="Q66" s="39"/>
      <c r="R66" s="31">
        <v>0.1</v>
      </c>
      <c r="S66" s="51"/>
      <c r="T66" s="32">
        <f>+S66*M66</f>
        <v>0</v>
      </c>
      <c r="U66" s="89"/>
      <c r="V66" s="89"/>
      <c r="W66" s="123"/>
    </row>
    <row r="67" spans="1:23" s="30" customFormat="1" ht="50.25" customHeight="1">
      <c r="A67" s="91"/>
      <c r="B67" s="92"/>
      <c r="C67" s="92"/>
      <c r="D67" s="93"/>
      <c r="E67" s="92"/>
      <c r="F67" s="180"/>
      <c r="G67" s="167"/>
      <c r="H67" s="167"/>
      <c r="I67" s="167"/>
      <c r="J67" s="167"/>
      <c r="K67" s="162"/>
      <c r="L67" s="44" t="s">
        <v>78</v>
      </c>
      <c r="M67" s="31">
        <v>0.2</v>
      </c>
      <c r="N67" s="38" t="s">
        <v>43</v>
      </c>
      <c r="O67" s="39"/>
      <c r="P67" s="39">
        <v>0.1</v>
      </c>
      <c r="Q67" s="39"/>
      <c r="R67" s="31">
        <v>0.1</v>
      </c>
      <c r="S67" s="51"/>
      <c r="T67" s="32">
        <f>+S67*M67</f>
        <v>0</v>
      </c>
      <c r="U67" s="90"/>
      <c r="V67" s="90"/>
      <c r="W67" s="124"/>
    </row>
    <row r="68" spans="1:256" ht="45" customHeight="1">
      <c r="A68" s="91"/>
      <c r="B68" s="92"/>
      <c r="C68" s="92"/>
      <c r="D68" s="93"/>
      <c r="E68" s="92"/>
      <c r="F68" s="180"/>
      <c r="G68" s="167"/>
      <c r="H68" s="167"/>
      <c r="I68" s="167"/>
      <c r="J68" s="167"/>
      <c r="K68" s="162"/>
      <c r="L68" s="44" t="s">
        <v>79</v>
      </c>
      <c r="M68" s="31">
        <v>0.2</v>
      </c>
      <c r="N68" s="38" t="s">
        <v>43</v>
      </c>
      <c r="O68" s="39"/>
      <c r="P68" s="39">
        <v>0.1</v>
      </c>
      <c r="Q68" s="39"/>
      <c r="R68" s="31">
        <v>0.1</v>
      </c>
      <c r="S68" s="51"/>
      <c r="T68" s="32">
        <f>+S68*M68</f>
        <v>0</v>
      </c>
      <c r="U68" s="90"/>
      <c r="V68" s="90"/>
      <c r="W68" s="124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ht="48" customHeight="1">
      <c r="A69" s="91"/>
      <c r="B69" s="92"/>
      <c r="C69" s="92"/>
      <c r="D69" s="93"/>
      <c r="E69" s="92"/>
      <c r="F69" s="180"/>
      <c r="G69" s="167"/>
      <c r="H69" s="167"/>
      <c r="I69" s="167"/>
      <c r="J69" s="167"/>
      <c r="K69" s="162"/>
      <c r="L69" s="44" t="s">
        <v>44</v>
      </c>
      <c r="M69" s="31">
        <v>0.2</v>
      </c>
      <c r="N69" s="38" t="s">
        <v>43</v>
      </c>
      <c r="O69" s="39"/>
      <c r="P69" s="39">
        <v>0.1</v>
      </c>
      <c r="Q69" s="39"/>
      <c r="R69" s="31">
        <v>0.1</v>
      </c>
      <c r="S69" s="51"/>
      <c r="T69" s="32">
        <f>+S69*M69</f>
        <v>0</v>
      </c>
      <c r="U69" s="42"/>
      <c r="V69" s="41"/>
      <c r="W69" s="12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ht="36.75" customHeight="1">
      <c r="A70" s="91"/>
      <c r="B70" s="92"/>
      <c r="C70" s="92"/>
      <c r="D70" s="93"/>
      <c r="E70" s="92"/>
      <c r="F70" s="180"/>
      <c r="G70" s="156"/>
      <c r="H70" s="156"/>
      <c r="I70" s="156"/>
      <c r="J70" s="156"/>
      <c r="K70" s="162"/>
      <c r="L70" s="44" t="s">
        <v>80</v>
      </c>
      <c r="M70" s="31">
        <v>0.2</v>
      </c>
      <c r="N70" s="38" t="s">
        <v>43</v>
      </c>
      <c r="O70" s="39"/>
      <c r="P70" s="39">
        <v>0.1</v>
      </c>
      <c r="Q70" s="39"/>
      <c r="R70" s="31">
        <v>0.1</v>
      </c>
      <c r="S70" s="51"/>
      <c r="T70" s="32">
        <f>+S70*M70</f>
        <v>0</v>
      </c>
      <c r="U70" s="42"/>
      <c r="V70" s="41"/>
      <c r="W70" s="1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ht="24.75" customHeight="1">
      <c r="A71" s="100" t="s">
        <v>12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2"/>
      <c r="M71" s="33">
        <f>SUM(M66:M70)</f>
        <v>1</v>
      </c>
      <c r="N71" s="34"/>
      <c r="O71" s="36">
        <f>SUM(O66:O70)</f>
        <v>0</v>
      </c>
      <c r="P71" s="36">
        <f>SUM(P66:P70)</f>
        <v>0.5</v>
      </c>
      <c r="Q71" s="36">
        <f>SUM(Q66:Q70)</f>
        <v>0</v>
      </c>
      <c r="R71" s="36">
        <f>SUM(R66:R70)</f>
        <v>0.5</v>
      </c>
      <c r="S71" s="33"/>
      <c r="T71" s="33">
        <f>SUM(T66:T68)</f>
        <v>0</v>
      </c>
      <c r="U71" s="11">
        <v>0.07</v>
      </c>
      <c r="V71" s="33">
        <f>+U71*T71</f>
        <v>0</v>
      </c>
      <c r="W71" s="35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3" s="30" customFormat="1" ht="56.25" customHeight="1">
      <c r="A72" s="152" t="s">
        <v>48</v>
      </c>
      <c r="B72" s="154" t="s">
        <v>47</v>
      </c>
      <c r="C72" s="154" t="s">
        <v>64</v>
      </c>
      <c r="D72" s="74" t="s">
        <v>115</v>
      </c>
      <c r="E72" s="154" t="s">
        <v>81</v>
      </c>
      <c r="F72" s="83">
        <v>2</v>
      </c>
      <c r="G72" s="155"/>
      <c r="H72" s="155"/>
      <c r="I72" s="155"/>
      <c r="J72" s="155"/>
      <c r="K72" s="96">
        <v>15</v>
      </c>
      <c r="L72" s="43" t="s">
        <v>65</v>
      </c>
      <c r="M72" s="31">
        <v>0.3</v>
      </c>
      <c r="N72" s="38" t="s">
        <v>26</v>
      </c>
      <c r="O72" s="39"/>
      <c r="P72" s="39">
        <v>0.15</v>
      </c>
      <c r="Q72" s="39"/>
      <c r="R72" s="39">
        <v>0.15</v>
      </c>
      <c r="S72" s="51"/>
      <c r="T72" s="32">
        <f>+S72*M72</f>
        <v>0</v>
      </c>
      <c r="U72" s="89"/>
      <c r="V72" s="89"/>
      <c r="W72" s="123"/>
    </row>
    <row r="73" spans="1:23" s="30" customFormat="1" ht="48.75" customHeight="1">
      <c r="A73" s="153"/>
      <c r="B73" s="154"/>
      <c r="C73" s="154"/>
      <c r="D73" s="75"/>
      <c r="E73" s="154"/>
      <c r="F73" s="85"/>
      <c r="G73" s="156"/>
      <c r="H73" s="156"/>
      <c r="I73" s="156"/>
      <c r="J73" s="156"/>
      <c r="K73" s="97"/>
      <c r="L73" s="43" t="s">
        <v>66</v>
      </c>
      <c r="M73" s="31">
        <v>0.7</v>
      </c>
      <c r="N73" s="38" t="s">
        <v>27</v>
      </c>
      <c r="O73" s="39"/>
      <c r="P73" s="39">
        <v>0.35</v>
      </c>
      <c r="Q73" s="39"/>
      <c r="R73" s="39">
        <v>0.35</v>
      </c>
      <c r="S73" s="51"/>
      <c r="T73" s="32">
        <f>+S73*M73</f>
        <v>0</v>
      </c>
      <c r="U73" s="90"/>
      <c r="V73" s="90"/>
      <c r="W73" s="124"/>
    </row>
    <row r="74" spans="1:23" s="30" customFormat="1" ht="33.75" customHeight="1">
      <c r="A74" s="100" t="s">
        <v>12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33">
        <f>SUM(M72:M73)</f>
        <v>1</v>
      </c>
      <c r="N74" s="34"/>
      <c r="O74" s="36">
        <f>+O72+O73</f>
        <v>0</v>
      </c>
      <c r="P74" s="36">
        <f>+P72+P73</f>
        <v>0.5</v>
      </c>
      <c r="Q74" s="36">
        <f>+Q72+Q73</f>
        <v>0</v>
      </c>
      <c r="R74" s="36">
        <f>+R72+R73</f>
        <v>0.5</v>
      </c>
      <c r="S74" s="33"/>
      <c r="T74" s="33">
        <f>SUM(T69:T71)</f>
        <v>0</v>
      </c>
      <c r="U74" s="11">
        <v>0.05</v>
      </c>
      <c r="V74" s="33">
        <f>+U74*T74</f>
        <v>0</v>
      </c>
      <c r="W74" s="35"/>
    </row>
    <row r="75" spans="1:23" s="30" customFormat="1" ht="58.5" customHeight="1">
      <c r="A75" s="152" t="s">
        <v>58</v>
      </c>
      <c r="B75" s="154" t="s">
        <v>139</v>
      </c>
      <c r="C75" s="157" t="s">
        <v>140</v>
      </c>
      <c r="D75" s="74" t="s">
        <v>141</v>
      </c>
      <c r="E75" s="55" t="s">
        <v>142</v>
      </c>
      <c r="F75" s="56" t="s">
        <v>154</v>
      </c>
      <c r="G75" s="65"/>
      <c r="H75" s="65"/>
      <c r="I75" s="65"/>
      <c r="J75" s="65"/>
      <c r="K75" s="158"/>
      <c r="L75" s="55" t="s">
        <v>143</v>
      </c>
      <c r="M75" s="57">
        <v>0.14</v>
      </c>
      <c r="N75" s="58" t="s">
        <v>144</v>
      </c>
      <c r="O75" s="52">
        <v>0.03</v>
      </c>
      <c r="P75" s="52">
        <v>0.03</v>
      </c>
      <c r="Q75" s="52">
        <v>0.04</v>
      </c>
      <c r="R75" s="52">
        <v>0.04</v>
      </c>
      <c r="S75" s="59"/>
      <c r="T75" s="32">
        <f>+S75*M75</f>
        <v>0</v>
      </c>
      <c r="U75" s="89"/>
      <c r="V75" s="89"/>
      <c r="W75" s="123" t="s">
        <v>145</v>
      </c>
    </row>
    <row r="76" spans="1:23" s="30" customFormat="1" ht="45" customHeight="1">
      <c r="A76" s="153"/>
      <c r="B76" s="154"/>
      <c r="C76" s="154"/>
      <c r="D76" s="75"/>
      <c r="E76" s="55" t="s">
        <v>146</v>
      </c>
      <c r="F76" s="60">
        <v>16</v>
      </c>
      <c r="G76" s="65"/>
      <c r="H76" s="65"/>
      <c r="I76" s="65"/>
      <c r="J76" s="65"/>
      <c r="K76" s="159"/>
      <c r="L76" s="55" t="s">
        <v>147</v>
      </c>
      <c r="M76" s="57">
        <v>0.14</v>
      </c>
      <c r="N76" s="58" t="s">
        <v>144</v>
      </c>
      <c r="O76" s="52">
        <v>0.03</v>
      </c>
      <c r="P76" s="52">
        <v>0.03</v>
      </c>
      <c r="Q76" s="52">
        <v>0.04</v>
      </c>
      <c r="R76" s="52">
        <v>0.04</v>
      </c>
      <c r="S76" s="59"/>
      <c r="T76" s="32">
        <f aca="true" t="shared" si="0" ref="T76:T82">+S76*M76</f>
        <v>0</v>
      </c>
      <c r="U76" s="90"/>
      <c r="V76" s="90"/>
      <c r="W76" s="124"/>
    </row>
    <row r="77" spans="1:23" s="30" customFormat="1" ht="47.25" customHeight="1">
      <c r="A77" s="153"/>
      <c r="B77" s="154"/>
      <c r="C77" s="154"/>
      <c r="D77" s="75"/>
      <c r="E77" s="56" t="s">
        <v>148</v>
      </c>
      <c r="F77" s="60">
        <v>13</v>
      </c>
      <c r="G77" s="65"/>
      <c r="H77" s="65"/>
      <c r="I77" s="65"/>
      <c r="J77" s="65"/>
      <c r="K77" s="159"/>
      <c r="L77" s="55" t="s">
        <v>147</v>
      </c>
      <c r="M77" s="57">
        <v>0.14</v>
      </c>
      <c r="N77" s="58" t="s">
        <v>144</v>
      </c>
      <c r="O77" s="52">
        <v>0.03</v>
      </c>
      <c r="P77" s="52">
        <v>0.03</v>
      </c>
      <c r="Q77" s="52">
        <v>0.04</v>
      </c>
      <c r="R77" s="52">
        <v>0.04</v>
      </c>
      <c r="S77" s="59"/>
      <c r="T77" s="32">
        <f t="shared" si="0"/>
        <v>0</v>
      </c>
      <c r="U77" s="90"/>
      <c r="V77" s="90"/>
      <c r="W77" s="124"/>
    </row>
    <row r="78" spans="1:23" s="30" customFormat="1" ht="54" customHeight="1">
      <c r="A78" s="153"/>
      <c r="B78" s="154"/>
      <c r="C78" s="154"/>
      <c r="D78" s="75"/>
      <c r="E78" s="56" t="s">
        <v>149</v>
      </c>
      <c r="F78" s="60">
        <v>17</v>
      </c>
      <c r="G78" s="65"/>
      <c r="H78" s="65"/>
      <c r="I78" s="65"/>
      <c r="J78" s="65"/>
      <c r="K78" s="159"/>
      <c r="L78" s="55" t="s">
        <v>147</v>
      </c>
      <c r="M78" s="57">
        <v>0.14</v>
      </c>
      <c r="N78" s="58" t="s">
        <v>144</v>
      </c>
      <c r="O78" s="52">
        <v>0.03</v>
      </c>
      <c r="P78" s="52">
        <v>0.03</v>
      </c>
      <c r="Q78" s="52">
        <v>0.04</v>
      </c>
      <c r="R78" s="52">
        <v>0.04</v>
      </c>
      <c r="S78" s="59"/>
      <c r="T78" s="32">
        <f t="shared" si="0"/>
        <v>0</v>
      </c>
      <c r="U78" s="90"/>
      <c r="V78" s="90"/>
      <c r="W78" s="124"/>
    </row>
    <row r="79" spans="1:23" s="30" customFormat="1" ht="51.75" customHeight="1">
      <c r="A79" s="153"/>
      <c r="B79" s="154"/>
      <c r="C79" s="154"/>
      <c r="D79" s="75"/>
      <c r="E79" s="56" t="s">
        <v>150</v>
      </c>
      <c r="F79" s="60">
        <v>26</v>
      </c>
      <c r="G79" s="65"/>
      <c r="H79" s="65"/>
      <c r="I79" s="65"/>
      <c r="J79" s="65"/>
      <c r="K79" s="159"/>
      <c r="L79" s="55" t="s">
        <v>147</v>
      </c>
      <c r="M79" s="57">
        <v>0.14</v>
      </c>
      <c r="N79" s="58" t="s">
        <v>144</v>
      </c>
      <c r="O79" s="52">
        <v>0.03</v>
      </c>
      <c r="P79" s="52">
        <v>0.03</v>
      </c>
      <c r="Q79" s="52">
        <v>0.04</v>
      </c>
      <c r="R79" s="52">
        <v>0.04</v>
      </c>
      <c r="S79" s="59"/>
      <c r="T79" s="32">
        <f t="shared" si="0"/>
        <v>0</v>
      </c>
      <c r="U79" s="90"/>
      <c r="V79" s="90"/>
      <c r="W79" s="124"/>
    </row>
    <row r="80" spans="1:23" s="30" customFormat="1" ht="53.25" customHeight="1">
      <c r="A80" s="153"/>
      <c r="B80" s="154"/>
      <c r="C80" s="154"/>
      <c r="D80" s="75"/>
      <c r="E80" s="175" t="s">
        <v>151</v>
      </c>
      <c r="F80" s="177">
        <v>1</v>
      </c>
      <c r="G80" s="66"/>
      <c r="H80" s="66"/>
      <c r="I80" s="66"/>
      <c r="J80" s="66"/>
      <c r="K80" s="159"/>
      <c r="L80" s="55" t="s">
        <v>152</v>
      </c>
      <c r="M80" s="57">
        <v>0.07</v>
      </c>
      <c r="N80" s="58" t="s">
        <v>144</v>
      </c>
      <c r="O80" s="52">
        <v>0.03</v>
      </c>
      <c r="P80" s="52">
        <v>0.02</v>
      </c>
      <c r="Q80" s="52">
        <v>0.03</v>
      </c>
      <c r="R80" s="52">
        <v>0.02</v>
      </c>
      <c r="S80" s="59"/>
      <c r="T80" s="32">
        <f t="shared" si="0"/>
        <v>0</v>
      </c>
      <c r="U80" s="90"/>
      <c r="V80" s="90"/>
      <c r="W80" s="124"/>
    </row>
    <row r="81" spans="1:23" s="30" customFormat="1" ht="53.25" customHeight="1">
      <c r="A81" s="153"/>
      <c r="B81" s="154"/>
      <c r="C81" s="154"/>
      <c r="D81" s="75"/>
      <c r="E81" s="176"/>
      <c r="F81" s="177"/>
      <c r="G81" s="67"/>
      <c r="H81" s="67"/>
      <c r="I81" s="67"/>
      <c r="J81" s="67"/>
      <c r="K81" s="159"/>
      <c r="L81" s="55" t="s">
        <v>153</v>
      </c>
      <c r="M81" s="57">
        <v>0.07</v>
      </c>
      <c r="N81" s="58" t="s">
        <v>144</v>
      </c>
      <c r="O81" s="52">
        <v>0.03</v>
      </c>
      <c r="P81" s="52">
        <v>0.02</v>
      </c>
      <c r="Q81" s="52">
        <v>0.03</v>
      </c>
      <c r="R81" s="52">
        <v>0.02</v>
      </c>
      <c r="S81" s="59"/>
      <c r="T81" s="32">
        <f t="shared" si="0"/>
        <v>0</v>
      </c>
      <c r="U81" s="90"/>
      <c r="V81" s="90"/>
      <c r="W81" s="124"/>
    </row>
    <row r="82" spans="1:23" s="30" customFormat="1" ht="61.5" customHeight="1">
      <c r="A82" s="153"/>
      <c r="B82" s="154"/>
      <c r="C82" s="154"/>
      <c r="D82" s="75"/>
      <c r="E82" s="56" t="s">
        <v>156</v>
      </c>
      <c r="F82" s="61">
        <v>1</v>
      </c>
      <c r="G82" s="65"/>
      <c r="H82" s="65"/>
      <c r="I82" s="65"/>
      <c r="J82" s="65"/>
      <c r="K82" s="159"/>
      <c r="L82" s="55" t="s">
        <v>157</v>
      </c>
      <c r="M82" s="57">
        <v>0.16</v>
      </c>
      <c r="N82" s="58" t="s">
        <v>155</v>
      </c>
      <c r="O82" s="52">
        <v>0.03</v>
      </c>
      <c r="P82" s="52">
        <v>0.02</v>
      </c>
      <c r="Q82" s="52">
        <v>0.03</v>
      </c>
      <c r="R82" s="52">
        <v>0.02</v>
      </c>
      <c r="S82" s="59"/>
      <c r="T82" s="32">
        <f t="shared" si="0"/>
        <v>0</v>
      </c>
      <c r="U82" s="90"/>
      <c r="V82" s="90"/>
      <c r="W82" s="124"/>
    </row>
    <row r="83" spans="1:23" s="30" customFormat="1" ht="32.25" customHeight="1">
      <c r="A83" s="100" t="s">
        <v>12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2"/>
      <c r="M83" s="33">
        <f>SUM(M75:M82)</f>
        <v>1</v>
      </c>
      <c r="N83" s="34"/>
      <c r="O83" s="36">
        <f>+O75+O76+O77+O78+O79+O80+O81+O82</f>
        <v>0.24</v>
      </c>
      <c r="P83" s="36">
        <f>+P75+P76+P77+P78+P79+P80+P81+P82</f>
        <v>0.20999999999999996</v>
      </c>
      <c r="Q83" s="36">
        <f>+Q75+Q76+Q77+Q78+Q79+Q80+Q81+Q82</f>
        <v>0.29000000000000004</v>
      </c>
      <c r="R83" s="36">
        <f>+R75+R76+R77+R78+R79+R80+R81+R82</f>
        <v>0.26</v>
      </c>
      <c r="S83" s="33"/>
      <c r="T83" s="33">
        <f>SUM(T72:T73)</f>
        <v>0</v>
      </c>
      <c r="U83" s="11">
        <v>0.08</v>
      </c>
      <c r="V83" s="33">
        <f>+U83*T83</f>
        <v>0</v>
      </c>
      <c r="W83" s="35"/>
    </row>
    <row r="84" spans="1:23" ht="30.75" customHeight="1">
      <c r="A84" s="100" t="s">
        <v>10</v>
      </c>
      <c r="B84" s="101"/>
      <c r="C84" s="101"/>
      <c r="D84" s="101"/>
      <c r="E84" s="101"/>
      <c r="F84" s="5"/>
      <c r="G84" s="5"/>
      <c r="H84" s="5"/>
      <c r="I84" s="5"/>
      <c r="J84" s="5"/>
      <c r="K84" s="7">
        <f>+K8+K11+K15+K18+K24+K27+K30+K33+K37+K41+K45+K51+K55+K59+K63+K66+K72</f>
        <v>1213</v>
      </c>
      <c r="L84" s="13"/>
      <c r="M84" s="7"/>
      <c r="N84" s="9"/>
      <c r="O84" s="131"/>
      <c r="P84" s="132"/>
      <c r="Q84" s="132"/>
      <c r="R84" s="132"/>
      <c r="S84" s="132"/>
      <c r="T84" s="133"/>
      <c r="U84" s="11">
        <f>+U10+U14+U17+U20+U26+U29+U32+U36+U40+U44+U50+U54+U58+U62+U65+U71+U74+U83+U23</f>
        <v>1</v>
      </c>
      <c r="V84" s="11">
        <f>+V10+V14+V17+V20+V26+V29+V32+V36+V40+V44+V50+V54+V58+V62+V65+V71+V74+V83+V23</f>
        <v>0</v>
      </c>
      <c r="W84" s="35"/>
    </row>
    <row r="87" spans="1:4" ht="15">
      <c r="A87" s="24"/>
      <c r="B87" s="24"/>
      <c r="C87" s="24"/>
      <c r="D87" s="40"/>
    </row>
    <row r="88" ht="15">
      <c r="A88" s="1" t="s">
        <v>35</v>
      </c>
    </row>
  </sheetData>
  <sheetProtection/>
  <mergeCells count="297">
    <mergeCell ref="H66:H70"/>
    <mergeCell ref="I66:I70"/>
    <mergeCell ref="J66:J70"/>
    <mergeCell ref="G37:G39"/>
    <mergeCell ref="H37:H39"/>
    <mergeCell ref="K37:K39"/>
    <mergeCell ref="A37:A39"/>
    <mergeCell ref="B37:B39"/>
    <mergeCell ref="U75:U82"/>
    <mergeCell ref="V75:V82"/>
    <mergeCell ref="W75:W82"/>
    <mergeCell ref="E80:E81"/>
    <mergeCell ref="F80:F81"/>
    <mergeCell ref="A74:L74"/>
    <mergeCell ref="U45:U49"/>
    <mergeCell ref="V45:V49"/>
    <mergeCell ref="W45:W49"/>
    <mergeCell ref="A50:L50"/>
    <mergeCell ref="A55:A57"/>
    <mergeCell ref="B55:B57"/>
    <mergeCell ref="C55:C57"/>
    <mergeCell ref="K59:K61"/>
    <mergeCell ref="A65:L65"/>
    <mergeCell ref="F66:F70"/>
    <mergeCell ref="K66:K70"/>
    <mergeCell ref="A51:A53"/>
    <mergeCell ref="B51:B53"/>
    <mergeCell ref="C51:C53"/>
    <mergeCell ref="D51:D53"/>
    <mergeCell ref="E51:E53"/>
    <mergeCell ref="I45:I49"/>
    <mergeCell ref="J45:J49"/>
    <mergeCell ref="K45:K49"/>
    <mergeCell ref="F51:F53"/>
    <mergeCell ref="K51:K53"/>
    <mergeCell ref="C37:C39"/>
    <mergeCell ref="D37:D39"/>
    <mergeCell ref="E37:E39"/>
    <mergeCell ref="A40:L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F37:F39"/>
    <mergeCell ref="A63:A64"/>
    <mergeCell ref="K55:K57"/>
    <mergeCell ref="A58:L58"/>
    <mergeCell ref="A59:A61"/>
    <mergeCell ref="B59:B61"/>
    <mergeCell ref="B63:B64"/>
    <mergeCell ref="C63:C64"/>
    <mergeCell ref="D63:D64"/>
    <mergeCell ref="E63:E64"/>
    <mergeCell ref="F63:F64"/>
    <mergeCell ref="F55:F57"/>
    <mergeCell ref="A62:L62"/>
    <mergeCell ref="I63:I64"/>
    <mergeCell ref="J63:J64"/>
    <mergeCell ref="C59:C61"/>
    <mergeCell ref="D59:D61"/>
    <mergeCell ref="E59:E61"/>
    <mergeCell ref="F59:F61"/>
    <mergeCell ref="G59:G61"/>
    <mergeCell ref="H59:H61"/>
    <mergeCell ref="I59:I61"/>
    <mergeCell ref="J59:J61"/>
    <mergeCell ref="G63:G64"/>
    <mergeCell ref="H63:H64"/>
    <mergeCell ref="G66:G70"/>
    <mergeCell ref="H33:H35"/>
    <mergeCell ref="I33:I35"/>
    <mergeCell ref="J33:J35"/>
    <mergeCell ref="G51:G53"/>
    <mergeCell ref="H51:H53"/>
    <mergeCell ref="I51:I53"/>
    <mergeCell ref="J51:J53"/>
    <mergeCell ref="G55:G57"/>
    <mergeCell ref="H55:H57"/>
    <mergeCell ref="I55:I57"/>
    <mergeCell ref="J55:J57"/>
    <mergeCell ref="G33:G35"/>
    <mergeCell ref="I37:I39"/>
    <mergeCell ref="J37:J39"/>
    <mergeCell ref="A44:L44"/>
    <mergeCell ref="A45:A49"/>
    <mergeCell ref="B45:B49"/>
    <mergeCell ref="C45:C49"/>
    <mergeCell ref="D45:D49"/>
    <mergeCell ref="E45:E49"/>
    <mergeCell ref="F45:F49"/>
    <mergeCell ref="G45:G49"/>
    <mergeCell ref="H45:H49"/>
    <mergeCell ref="A8:A9"/>
    <mergeCell ref="B8:B9"/>
    <mergeCell ref="C8:C9"/>
    <mergeCell ref="D8:D9"/>
    <mergeCell ref="E8:E9"/>
    <mergeCell ref="F8:F9"/>
    <mergeCell ref="K8:K9"/>
    <mergeCell ref="G8:G9"/>
    <mergeCell ref="H8:H9"/>
    <mergeCell ref="I8:I9"/>
    <mergeCell ref="J8:J9"/>
    <mergeCell ref="B21:B22"/>
    <mergeCell ref="B27:B28"/>
    <mergeCell ref="A27:A28"/>
    <mergeCell ref="F27:F28"/>
    <mergeCell ref="K27:K28"/>
    <mergeCell ref="E27:E28"/>
    <mergeCell ref="A23:L23"/>
    <mergeCell ref="C21:C22"/>
    <mergeCell ref="D21:D22"/>
    <mergeCell ref="E21:E22"/>
    <mergeCell ref="F21:F22"/>
    <mergeCell ref="G21:G22"/>
    <mergeCell ref="H21:H22"/>
    <mergeCell ref="I21:I22"/>
    <mergeCell ref="J21:J22"/>
    <mergeCell ref="A83:L83"/>
    <mergeCell ref="A72:A73"/>
    <mergeCell ref="B72:B73"/>
    <mergeCell ref="C72:C73"/>
    <mergeCell ref="D72:D73"/>
    <mergeCell ref="E72:E73"/>
    <mergeCell ref="F72:F73"/>
    <mergeCell ref="K72:K73"/>
    <mergeCell ref="G72:G73"/>
    <mergeCell ref="H72:H73"/>
    <mergeCell ref="I72:I73"/>
    <mergeCell ref="J72:J73"/>
    <mergeCell ref="A75:A82"/>
    <mergeCell ref="B75:B82"/>
    <mergeCell ref="C75:C82"/>
    <mergeCell ref="D75:D82"/>
    <mergeCell ref="K75:K82"/>
    <mergeCell ref="A10:L10"/>
    <mergeCell ref="A14:L14"/>
    <mergeCell ref="A15:A16"/>
    <mergeCell ref="B15:B16"/>
    <mergeCell ref="C15:C16"/>
    <mergeCell ref="D15:D16"/>
    <mergeCell ref="G18:G19"/>
    <mergeCell ref="H18:H19"/>
    <mergeCell ref="I18:I19"/>
    <mergeCell ref="J18:J19"/>
    <mergeCell ref="E15:E16"/>
    <mergeCell ref="F15:F16"/>
    <mergeCell ref="K15:K16"/>
    <mergeCell ref="G15:G16"/>
    <mergeCell ref="H15:H16"/>
    <mergeCell ref="I15:I16"/>
    <mergeCell ref="J15:J16"/>
    <mergeCell ref="A1:V1"/>
    <mergeCell ref="A2:V2"/>
    <mergeCell ref="T6:T7"/>
    <mergeCell ref="A3:V3"/>
    <mergeCell ref="V6:V7"/>
    <mergeCell ref="F6:F7"/>
    <mergeCell ref="E6:E7"/>
    <mergeCell ref="U6:U7"/>
    <mergeCell ref="S6:S7"/>
    <mergeCell ref="D6:D7"/>
    <mergeCell ref="A6:A7"/>
    <mergeCell ref="O6:R6"/>
    <mergeCell ref="K6:K7"/>
    <mergeCell ref="N6:N7"/>
    <mergeCell ref="L6:L7"/>
    <mergeCell ref="C6:C7"/>
    <mergeCell ref="B6:B7"/>
    <mergeCell ref="G6:J6"/>
    <mergeCell ref="A4:M4"/>
    <mergeCell ref="M6:M7"/>
    <mergeCell ref="V72:V73"/>
    <mergeCell ref="W72:W73"/>
    <mergeCell ref="V66:V68"/>
    <mergeCell ref="U72:U73"/>
    <mergeCell ref="W27:W28"/>
    <mergeCell ref="W66:W70"/>
    <mergeCell ref="U37:U39"/>
    <mergeCell ref="V37:V39"/>
    <mergeCell ref="W37:W39"/>
    <mergeCell ref="U41:U43"/>
    <mergeCell ref="V41:V43"/>
    <mergeCell ref="U59:U61"/>
    <mergeCell ref="V59:V61"/>
    <mergeCell ref="W59:W61"/>
    <mergeCell ref="W41:W43"/>
    <mergeCell ref="V51:V53"/>
    <mergeCell ref="W51:W53"/>
    <mergeCell ref="V63:V64"/>
    <mergeCell ref="W63:W64"/>
    <mergeCell ref="U51:U53"/>
    <mergeCell ref="U63:U64"/>
    <mergeCell ref="U55:U57"/>
    <mergeCell ref="V55:V57"/>
    <mergeCell ref="W55:W57"/>
    <mergeCell ref="W6:W7"/>
    <mergeCell ref="W33:W35"/>
    <mergeCell ref="W30:W31"/>
    <mergeCell ref="V8:V9"/>
    <mergeCell ref="W8:W9"/>
    <mergeCell ref="U11:U13"/>
    <mergeCell ref="V11:V13"/>
    <mergeCell ref="W11:W13"/>
    <mergeCell ref="U15:U16"/>
    <mergeCell ref="V15:V16"/>
    <mergeCell ref="W15:W16"/>
    <mergeCell ref="U8:U9"/>
    <mergeCell ref="U18:U19"/>
    <mergeCell ref="V18:V19"/>
    <mergeCell ref="W18:W19"/>
    <mergeCell ref="V21:V22"/>
    <mergeCell ref="W21:W22"/>
    <mergeCell ref="U33:U35"/>
    <mergeCell ref="V33:V35"/>
    <mergeCell ref="U24:U25"/>
    <mergeCell ref="V24:V25"/>
    <mergeCell ref="W24:W25"/>
    <mergeCell ref="K21:K22"/>
    <mergeCell ref="U21:U22"/>
    <mergeCell ref="A84:E84"/>
    <mergeCell ref="D33:D35"/>
    <mergeCell ref="A32:L32"/>
    <mergeCell ref="K30:K31"/>
    <mergeCell ref="A36:L36"/>
    <mergeCell ref="K33:K35"/>
    <mergeCell ref="F33:F35"/>
    <mergeCell ref="B33:B35"/>
    <mergeCell ref="E33:E35"/>
    <mergeCell ref="C33:C35"/>
    <mergeCell ref="A33:A35"/>
    <mergeCell ref="D30:D31"/>
    <mergeCell ref="E30:E31"/>
    <mergeCell ref="A71:L71"/>
    <mergeCell ref="A30:A31"/>
    <mergeCell ref="B30:B31"/>
    <mergeCell ref="C30:C31"/>
    <mergeCell ref="K63:K64"/>
    <mergeCell ref="A54:L54"/>
    <mergeCell ref="D55:D57"/>
    <mergeCell ref="E55:E57"/>
    <mergeCell ref="O84:T84"/>
    <mergeCell ref="K11:K13"/>
    <mergeCell ref="G11:G13"/>
    <mergeCell ref="H11:H13"/>
    <mergeCell ref="I11:I13"/>
    <mergeCell ref="J11:J13"/>
    <mergeCell ref="U66:U68"/>
    <mergeCell ref="A66:A70"/>
    <mergeCell ref="B66:B70"/>
    <mergeCell ref="C66:C70"/>
    <mergeCell ref="D66:D70"/>
    <mergeCell ref="E66:E70"/>
    <mergeCell ref="F30:F31"/>
    <mergeCell ref="K18:K19"/>
    <mergeCell ref="A18:A19"/>
    <mergeCell ref="B18:B19"/>
    <mergeCell ref="C18:C19"/>
    <mergeCell ref="D18:D19"/>
    <mergeCell ref="A26:L26"/>
    <mergeCell ref="K24:K25"/>
    <mergeCell ref="A24:A25"/>
    <mergeCell ref="E18:E19"/>
    <mergeCell ref="F18:F19"/>
    <mergeCell ref="B24:B25"/>
    <mergeCell ref="G30:G31"/>
    <mergeCell ref="G80:G81"/>
    <mergeCell ref="H80:H81"/>
    <mergeCell ref="I80:I81"/>
    <mergeCell ref="J80:J81"/>
    <mergeCell ref="A11:A13"/>
    <mergeCell ref="B11:B13"/>
    <mergeCell ref="C11:C13"/>
    <mergeCell ref="D11:D13"/>
    <mergeCell ref="E11:E13"/>
    <mergeCell ref="F11:F13"/>
    <mergeCell ref="H30:H31"/>
    <mergeCell ref="I30:I31"/>
    <mergeCell ref="C24:C25"/>
    <mergeCell ref="D24:D25"/>
    <mergeCell ref="J30:J31"/>
    <mergeCell ref="A29:L29"/>
    <mergeCell ref="D27:D28"/>
    <mergeCell ref="C27:C28"/>
    <mergeCell ref="A20:L20"/>
    <mergeCell ref="G27:G28"/>
    <mergeCell ref="H27:H28"/>
    <mergeCell ref="I27:I28"/>
    <mergeCell ref="J27:J28"/>
    <mergeCell ref="A21:A22"/>
  </mergeCells>
  <dataValidations count="1">
    <dataValidation type="textLength" operator="lessThanOrEqual" allowBlank="1" showInputMessage="1" showErrorMessage="1" promptTitle="Número máximo de caracteres" prompt="Esta celda tendrá máximo 400 caracteres" sqref="W29 W1:W7 W10 W14 W17 W26 W62 W54 W65 W71 W58 W36 W40 W44 W50 W83:W65472 W74 W20 W23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4" manualBreakCount="4">
    <brk id="20" max="255" man="1"/>
    <brk id="50" max="255" man="1"/>
    <brk id="65" max="255" man="1"/>
    <brk id="7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2017-04-18T19:34:15Z</cp:lastPrinted>
  <dcterms:created xsi:type="dcterms:W3CDTF">2010-12-21T15:57:45Z</dcterms:created>
  <dcterms:modified xsi:type="dcterms:W3CDTF">2017-04-18T19:34:44Z</dcterms:modified>
  <cp:category/>
  <cp:version/>
  <cp:contentType/>
  <cp:contentStatus/>
</cp:coreProperties>
</file>