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'formulación'!$A$1:$W$69</definedName>
    <definedName name="_xlnm.Print_Titles" localSheetId="0">'formulación'!$7:$8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7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7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</t>
        </r>
      </text>
    </comment>
  </commentList>
</comments>
</file>

<file path=xl/sharedStrings.xml><?xml version="1.0" encoding="utf-8"?>
<sst xmlns="http://schemas.openxmlformats.org/spreadsheetml/2006/main" count="229" uniqueCount="129">
  <si>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</si>
  <si>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</si>
  <si>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</si>
  <si>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</si>
  <si>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</si>
  <si>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</si>
  <si>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</si>
  <si>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</si>
  <si>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</si>
  <si>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</si>
  <si>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</si>
  <si>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</si>
  <si>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</si>
  <si>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</si>
  <si>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</si>
  <si>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% ejec. Indicad.</t>
  </si>
  <si>
    <t>% ejecución de la actividad</t>
  </si>
  <si>
    <t>% ejecución del indicador</t>
  </si>
  <si>
    <t>2. Ampliar y mejorar la infraestructura física de la Institución.</t>
  </si>
  <si>
    <t>Ancho de banda de internet en MB</t>
  </si>
  <si>
    <t>16Mb</t>
  </si>
  <si>
    <t>Porcentaje de software licenciado y soportado</t>
  </si>
  <si>
    <t xml:space="preserve">Elaborar estudio previo </t>
  </si>
  <si>
    <t>Participar en  la contratación</t>
  </si>
  <si>
    <t>Código</t>
  </si>
  <si>
    <t>DEPENDENCIA:  DIRECCIÓN DE PLANEACIÓN</t>
  </si>
  <si>
    <t>Director de planeación</t>
  </si>
  <si>
    <t>Director de Planeación y lider de Tics</t>
  </si>
  <si>
    <t xml:space="preserve">lider de Tics </t>
  </si>
  <si>
    <t>Licenciamiento del software de Microsoft por Campus Agreement</t>
  </si>
  <si>
    <t>FIRMA -  DIRECTOR DE PLANEACIÓN</t>
  </si>
  <si>
    <t>Realizar interventoría para el proyecto</t>
  </si>
  <si>
    <t>Cablear salones de clase,  salas de sistemas, y cambio de fibras opticas entre los edificios</t>
  </si>
  <si>
    <t>Proyecto</t>
  </si>
  <si>
    <t>5. ADMINISTRACIÓN Y GESTIÓN AL SERVICIO DE LA ACADEMIA</t>
  </si>
  <si>
    <t>1. Integrar los sistemas de gestión:  Autoevaluación y MECI</t>
  </si>
  <si>
    <t>Porcentaje de implementación del proyecto Integración de los sistema de gestión</t>
  </si>
  <si>
    <t>2. Fortalecer  la Estrategia de Gobierno en línea</t>
  </si>
  <si>
    <t>Gobierno en línea</t>
  </si>
  <si>
    <t>3. Diseñar e implementar otras estrategia para incrementar el Indice de Transparencia Nacional</t>
  </si>
  <si>
    <t>Transparencia Nacional</t>
  </si>
  <si>
    <t>8. Ampliar y mejorar la infraestructura tecnológica que soporta las funciones misionales de la institución.</t>
  </si>
  <si>
    <t>Repotenciación y construcción del bloque 13 - Aulas</t>
  </si>
  <si>
    <t>9. Ampliar y mejorar la infraestructura física de la Institución.</t>
  </si>
  <si>
    <t>Director de Planeación y Lider de Aseguramiento de Calidad</t>
  </si>
  <si>
    <t>Director de Planeación y contratista de Gobierno en Línea e ITN</t>
  </si>
  <si>
    <t xml:space="preserve"> Contrucción del bloque 2 (edificio tecnológico)</t>
  </si>
  <si>
    <t>Ajustar caracterizaciones y demás documentos del SIG (sistema integrado de gestión)</t>
  </si>
  <si>
    <t>Director de Planeación y contratista de Gobierno en Línea e ITN, web master y profesional de comunicaciones</t>
  </si>
  <si>
    <t>Garantizar el cumplimiento de los requerimientos establecidos por la ley para incrementar la calificación del índice en la próxima visita</t>
  </si>
  <si>
    <t>Integración de los Sistema de Gestión, Autoevaluación y MECI</t>
  </si>
  <si>
    <t>8. Ampliar y mejorar la infraestructura tecnológica que soporta las funciones misionales de la institución..</t>
  </si>
  <si>
    <t>Logro de la Meta</t>
  </si>
  <si>
    <t>Marzo</t>
  </si>
  <si>
    <t>Junio</t>
  </si>
  <si>
    <t>Septiembre</t>
  </si>
  <si>
    <t>Diciembre</t>
  </si>
  <si>
    <t>Renovación del Centro de datos</t>
  </si>
  <si>
    <t>PLAN DE ACCION 2017</t>
  </si>
  <si>
    <t>Meta 2017</t>
  </si>
  <si>
    <t>Renovación de equipos de cómputo</t>
  </si>
  <si>
    <t>Número de equipos de cómputo adquiridos</t>
  </si>
  <si>
    <t xml:space="preserve">Tic para servicios
</t>
  </si>
  <si>
    <t xml:space="preserve">Tic para la gestión
</t>
  </si>
  <si>
    <t>Tic para la seguridad de la información</t>
  </si>
  <si>
    <t>Tic para Gobierno Abierto</t>
  </si>
  <si>
    <t xml:space="preserve">Porcentaje de implementación de la  estrategia de gobierno en línea  documento metodológico manual GEL 2016 (Decreto 2573 de dic. 2014) </t>
  </si>
  <si>
    <t>85
puntos</t>
  </si>
  <si>
    <t>elaborar informe de seguimiento a indicadores de gestión</t>
  </si>
  <si>
    <t>elaborar informe de seguimiento a mapa de riesgos</t>
  </si>
  <si>
    <t>Socialización y capacitación del personal sobre los componentes del SIG</t>
  </si>
  <si>
    <t>evaluación del SIG y SCI (auditoría)</t>
  </si>
  <si>
    <t>dos contratistas 2.500.000</t>
  </si>
  <si>
    <t>impresora multifuncional</t>
  </si>
  <si>
    <t>2 percheros</t>
  </si>
  <si>
    <t>papeleria</t>
  </si>
  <si>
    <t>tera para archivo</t>
  </si>
  <si>
    <t>2 contratistas:3.000.000</t>
  </si>
  <si>
    <t>papelería</t>
  </si>
  <si>
    <t>tera almacenamiento</t>
  </si>
  <si>
    <t>papelería y 2 contratistas de otras areas para apoyar ITN por proceso</t>
  </si>
  <si>
    <t>servidores</t>
  </si>
  <si>
    <t>incrementar la calificación de indice de transparencia Nacional - total  puntos</t>
  </si>
  <si>
    <t>Bloque 13  repotenciado y construído en un 40%</t>
  </si>
  <si>
    <t>sistema de informacion financiero funcionando</t>
  </si>
  <si>
    <t>Soporte y Mantenimiento sistema de informacion financiero</t>
  </si>
  <si>
    <t>Porcentaje de  módulos  funcionando</t>
  </si>
  <si>
    <t>Arrendamiento sistema de informacion academico</t>
  </si>
  <si>
    <t>Renovacion software especializado</t>
  </si>
  <si>
    <t>Mantenimiento correctivo y preventivo aire de presicion y UPS Centro de computo</t>
  </si>
  <si>
    <t>Contratacion y puesta en funcionamiento</t>
  </si>
  <si>
    <t>Elaboracion de Estudio previo y contratacion</t>
  </si>
  <si>
    <t>Estudio de Mercado</t>
  </si>
  <si>
    <t>Contratacion</t>
  </si>
  <si>
    <t>Analisis de Marcado</t>
  </si>
  <si>
    <t xml:space="preserve">Incrementar el ancho de banda de internet </t>
  </si>
  <si>
    <t>Contratación e implementación</t>
  </si>
  <si>
    <t>Elaboración de estudio previo</t>
  </si>
  <si>
    <t>Análisis de mercado</t>
  </si>
  <si>
    <t xml:space="preserve">Número de Servidores virtuales adquiridos con servicio de tecnología 
</t>
  </si>
  <si>
    <t>Numero de Salones  de clase nuevos cableados</t>
  </si>
  <si>
    <t>Bloque 2 construido en un 50%</t>
  </si>
  <si>
    <t>050101-2017</t>
  </si>
  <si>
    <t>050201-2017</t>
  </si>
  <si>
    <t>050301-2017</t>
  </si>
  <si>
    <t>050801-2017</t>
  </si>
  <si>
    <t>050803-2017</t>
  </si>
  <si>
    <t>050804-2017</t>
  </si>
  <si>
    <t>050805-2017</t>
  </si>
  <si>
    <t>050806-2017</t>
  </si>
  <si>
    <t>050807-2017</t>
  </si>
  <si>
    <t>050808-2017</t>
  </si>
  <si>
    <t>050809-2017</t>
  </si>
  <si>
    <t>050810-2017</t>
  </si>
  <si>
    <t>050914-2017</t>
  </si>
  <si>
    <t>050915-2017</t>
  </si>
  <si>
    <t>aire de presición y UPS Centro de computo con mantenimiento</t>
  </si>
  <si>
    <t>Porcentaje  de software especializado Renovados</t>
  </si>
  <si>
    <t>Diagnóstico de la necesidad</t>
  </si>
  <si>
    <t>Referenciación</t>
  </si>
  <si>
    <t>Presentación Propuesta</t>
  </si>
  <si>
    <t>Contratación y puesta en marcha</t>
  </si>
  <si>
    <t>Capacitación del nuevo sistema de información académico</t>
  </si>
  <si>
    <t>Implementar un sistema de información integral que entregue información para la toma de decisiones, y que pueda ser accedido desde cualquier dispositivo.</t>
  </si>
  <si>
    <t xml:space="preserve">Integración del sistema gerencial total y tableros de control.
</t>
  </si>
  <si>
    <t>lider de Tics y profesional autoevaluación</t>
  </si>
  <si>
    <t>050812-2017</t>
  </si>
  <si>
    <t>Coordinar las labores de interventoría para el correcto avance de la obra</t>
  </si>
  <si>
    <t>Participar en los procesos administrativos para la ejecución de la obra: acta de recibo, actas de adición, acta de liquidación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</si>
</sst>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textRotation="90" wrapText="1"/>
    </xf>
    <xf numFmtId="9" fontId="5" fillId="0" borderId="10" xfId="0" applyNumberFormat="1" applyFont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1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9" fontId="5" fillId="35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36" borderId="14" xfId="0" applyFont="1" applyFill="1" applyBorder="1" applyAlignment="1">
      <alignment horizontal="left" vertical="center" wrapText="1"/>
    </xf>
    <xf numFmtId="9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top" wrapText="1"/>
    </xf>
    <xf numFmtId="9" fontId="5" fillId="34" borderId="16" xfId="0" applyNumberFormat="1" applyFont="1" applyFill="1" applyBorder="1" applyAlignment="1">
      <alignment horizontal="center" vertical="center"/>
    </xf>
    <xf numFmtId="9" fontId="5" fillId="32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7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vertical="top" wrapText="1"/>
    </xf>
    <xf numFmtId="3" fontId="5" fillId="36" borderId="16" xfId="0" applyNumberFormat="1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horizontal="center" vertical="center" wrapText="1"/>
    </xf>
    <xf numFmtId="9" fontId="5" fillId="34" borderId="17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top" wrapText="1"/>
    </xf>
    <xf numFmtId="9" fontId="5" fillId="36" borderId="16" xfId="0" applyNumberFormat="1" applyFont="1" applyFill="1" applyBorder="1" applyAlignment="1">
      <alignment horizontal="center" vertical="center"/>
    </xf>
    <xf numFmtId="9" fontId="5" fillId="36" borderId="17" xfId="0" applyNumberFormat="1" applyFont="1" applyFill="1" applyBorder="1" applyAlignment="1">
      <alignment horizontal="center" vertical="center"/>
    </xf>
    <xf numFmtId="9" fontId="5" fillId="37" borderId="17" xfId="0" applyNumberFormat="1" applyFont="1" applyFill="1" applyBorder="1" applyAlignment="1">
      <alignment horizontal="center" vertical="center"/>
    </xf>
    <xf numFmtId="9" fontId="5" fillId="37" borderId="16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top" wrapText="1"/>
    </xf>
    <xf numFmtId="3" fontId="5" fillId="36" borderId="10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0" fillId="36" borderId="17" xfId="0" applyFill="1" applyBorder="1" applyAlignment="1">
      <alignment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0" fontId="5" fillId="36" borderId="14" xfId="0" applyFont="1" applyFill="1" applyBorder="1" applyAlignment="1">
      <alignment horizontal="center" vertical="center" wrapText="1"/>
    </xf>
    <xf numFmtId="49" fontId="43" fillId="36" borderId="16" xfId="0" applyNumberFormat="1" applyFont="1" applyFill="1" applyBorder="1" applyAlignment="1">
      <alignment horizontal="center" vertical="center" wrapText="1"/>
    </xf>
    <xf numFmtId="49" fontId="43" fillId="36" borderId="14" xfId="0" applyNumberFormat="1" applyFont="1" applyFill="1" applyBorder="1" applyAlignment="1">
      <alignment horizontal="center" vertical="center" wrapText="1"/>
    </xf>
    <xf numFmtId="9" fontId="5" fillId="36" borderId="16" xfId="0" applyNumberFormat="1" applyFont="1" applyFill="1" applyBorder="1" applyAlignment="1">
      <alignment horizontal="center" vertical="center"/>
    </xf>
    <xf numFmtId="9" fontId="5" fillId="36" borderId="14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3" fontId="5" fillId="37" borderId="17" xfId="0" applyNumberFormat="1" applyFont="1" applyFill="1" applyBorder="1" applyAlignment="1">
      <alignment horizontal="center" vertical="center"/>
    </xf>
    <xf numFmtId="3" fontId="5" fillId="37" borderId="14" xfId="0" applyNumberFormat="1" applyFont="1" applyFill="1" applyBorder="1" applyAlignment="1">
      <alignment horizontal="center" vertical="center"/>
    </xf>
    <xf numFmtId="9" fontId="5" fillId="36" borderId="17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9" fontId="5" fillId="34" borderId="14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 vertical="top" wrapText="1"/>
    </xf>
    <xf numFmtId="3" fontId="5" fillId="36" borderId="16" xfId="0" applyNumberFormat="1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center" vertical="center"/>
    </xf>
    <xf numFmtId="3" fontId="5" fillId="36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9" fontId="5" fillId="36" borderId="16" xfId="0" applyNumberFormat="1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36" borderId="14" xfId="0" applyFill="1" applyBorder="1" applyAlignment="1">
      <alignment vertical="center"/>
    </xf>
    <xf numFmtId="9" fontId="5" fillId="36" borderId="16" xfId="53" applyFont="1" applyFill="1" applyBorder="1" applyAlignment="1">
      <alignment horizontal="center" vertical="center"/>
    </xf>
    <xf numFmtId="9" fontId="5" fillId="36" borderId="17" xfId="53" applyFont="1" applyFill="1" applyBorder="1" applyAlignment="1">
      <alignment horizontal="center" vertical="center"/>
    </xf>
    <xf numFmtId="9" fontId="5" fillId="36" borderId="14" xfId="53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 textRotation="90" wrapText="1"/>
    </xf>
    <xf numFmtId="0" fontId="4" fillId="37" borderId="14" xfId="0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9" fontId="5" fillId="0" borderId="16" xfId="53" applyFont="1" applyBorder="1" applyAlignment="1">
      <alignment horizontal="center" vertical="center" wrapText="1"/>
    </xf>
    <xf numFmtId="9" fontId="5" fillId="0" borderId="17" xfId="53" applyFont="1" applyBorder="1" applyAlignment="1">
      <alignment horizontal="center" vertical="center" wrapText="1"/>
    </xf>
    <xf numFmtId="9" fontId="5" fillId="36" borderId="16" xfId="53" applyFont="1" applyFill="1" applyBorder="1" applyAlignment="1">
      <alignment horizontal="center" vertical="center" wrapText="1"/>
    </xf>
    <xf numFmtId="9" fontId="5" fillId="36" borderId="17" xfId="53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1" fontId="5" fillId="37" borderId="16" xfId="0" applyNumberFormat="1" applyFont="1" applyFill="1" applyBorder="1" applyAlignment="1">
      <alignment horizontal="center" vertical="center"/>
    </xf>
    <xf numFmtId="1" fontId="5" fillId="37" borderId="17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9" fontId="43" fillId="36" borderId="17" xfId="0" applyNumberFormat="1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9" fontId="5" fillId="37" borderId="16" xfId="0" applyNumberFormat="1" applyFont="1" applyFill="1" applyBorder="1" applyAlignment="1">
      <alignment horizontal="center" vertical="center"/>
    </xf>
    <xf numFmtId="9" fontId="5" fillId="37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48" zoomScaleNormal="48" zoomScaleSheetLayoutView="83" zoomScalePageLayoutView="0" workbookViewId="0" topLeftCell="A7">
      <pane xSplit="12" ySplit="2" topLeftCell="M69" activePane="bottomRight" state="frozen"/>
      <selection pane="topLeft" activeCell="A7" sqref="A7"/>
      <selection pane="topRight" activeCell="M7" sqref="M7"/>
      <selection pane="bottomLeft" activeCell="A9" sqref="A9"/>
      <selection pane="bottomRight" activeCell="W67" sqref="A4:W67"/>
    </sheetView>
  </sheetViews>
  <sheetFormatPr defaultColWidth="11.421875" defaultRowHeight="15"/>
  <cols>
    <col min="1" max="1" width="16.57421875" style="1" customWidth="1"/>
    <col min="2" max="2" width="16.00390625" style="1" customWidth="1"/>
    <col min="3" max="3" width="20.00390625" style="1" customWidth="1"/>
    <col min="4" max="4" width="11.00390625" style="16" customWidth="1"/>
    <col min="5" max="5" width="16.8515625" style="1" customWidth="1"/>
    <col min="6" max="6" width="5.28125" style="1" hidden="1" customWidth="1"/>
    <col min="7" max="7" width="6.00390625" style="1" customWidth="1"/>
    <col min="8" max="11" width="6.00390625" style="1" hidden="1" customWidth="1"/>
    <col min="12" max="12" width="6.8515625" style="1" customWidth="1"/>
    <col min="13" max="13" width="20.8515625" style="1" customWidth="1"/>
    <col min="14" max="14" width="5.8515625" style="1" customWidth="1"/>
    <col min="15" max="15" width="21.00390625" style="1" customWidth="1"/>
    <col min="16" max="16" width="7.00390625" style="1" customWidth="1"/>
    <col min="17" max="18" width="6.140625" style="1" customWidth="1"/>
    <col min="19" max="19" width="5.8515625" style="1" customWidth="1"/>
    <col min="20" max="20" width="7.28125" style="1" customWidth="1"/>
    <col min="21" max="23" width="6.57421875" style="1" customWidth="1"/>
    <col min="24" max="24" width="58.00390625" style="1" customWidth="1"/>
    <col min="25" max="25" width="11.8515625" style="20" bestFit="1" customWidth="1"/>
    <col min="26" max="16384" width="11.421875" style="20" customWidth="1"/>
  </cols>
  <sheetData>
    <row r="1" spans="1:24" ht="18.75">
      <c r="A1" s="156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7"/>
    </row>
    <row r="2" spans="1:24" ht="18.75">
      <c r="A2" s="156" t="s">
        <v>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7"/>
    </row>
    <row r="3" spans="1:24" ht="18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7"/>
    </row>
    <row r="4" spans="1:24" ht="18.75">
      <c r="A4" s="21"/>
      <c r="B4" s="21"/>
      <c r="C4" s="21"/>
      <c r="D4" s="21"/>
      <c r="E4" s="21"/>
      <c r="F4" s="21"/>
      <c r="G4" s="21"/>
      <c r="H4" s="33"/>
      <c r="I4" s="33"/>
      <c r="J4" s="33"/>
      <c r="K4" s="33"/>
      <c r="L4" s="21"/>
      <c r="M4" s="21"/>
      <c r="N4" s="21"/>
      <c r="O4" s="21"/>
      <c r="P4" s="21"/>
      <c r="Q4" s="34"/>
      <c r="R4" s="34"/>
      <c r="S4" s="21"/>
      <c r="T4" s="21"/>
      <c r="U4" s="21"/>
      <c r="V4" s="21"/>
      <c r="W4" s="21"/>
      <c r="X4" s="17"/>
    </row>
    <row r="5" spans="1:24" ht="18.75">
      <c r="A5" s="159" t="s">
        <v>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5"/>
      <c r="P5" s="5"/>
      <c r="Q5" s="34"/>
      <c r="R5" s="34"/>
      <c r="S5" s="5"/>
      <c r="T5" s="5"/>
      <c r="U5" s="5"/>
      <c r="V5" s="5"/>
      <c r="W5" s="5"/>
      <c r="X5" s="5"/>
    </row>
    <row r="6" ht="15"/>
    <row r="7" spans="1:24" ht="26.25" customHeight="1">
      <c r="A7" s="116" t="s">
        <v>0</v>
      </c>
      <c r="B7" s="116" t="s">
        <v>1</v>
      </c>
      <c r="C7" s="116" t="s">
        <v>33</v>
      </c>
      <c r="D7" s="162" t="s">
        <v>24</v>
      </c>
      <c r="E7" s="116" t="s">
        <v>7</v>
      </c>
      <c r="F7" s="115" t="s">
        <v>2</v>
      </c>
      <c r="G7" s="115" t="s">
        <v>59</v>
      </c>
      <c r="H7" s="147" t="s">
        <v>52</v>
      </c>
      <c r="I7" s="148"/>
      <c r="J7" s="148"/>
      <c r="K7" s="149"/>
      <c r="L7" s="115" t="s">
        <v>9</v>
      </c>
      <c r="M7" s="116" t="s">
        <v>11</v>
      </c>
      <c r="N7" s="115" t="s">
        <v>13</v>
      </c>
      <c r="O7" s="116" t="s">
        <v>14</v>
      </c>
      <c r="P7" s="121" t="s">
        <v>3</v>
      </c>
      <c r="Q7" s="122"/>
      <c r="R7" s="122"/>
      <c r="S7" s="123"/>
      <c r="T7" s="130" t="s">
        <v>16</v>
      </c>
      <c r="U7" s="160" t="s">
        <v>17</v>
      </c>
      <c r="V7" s="160" t="s">
        <v>4</v>
      </c>
      <c r="W7" s="115" t="s">
        <v>5</v>
      </c>
      <c r="X7" s="108" t="s">
        <v>6</v>
      </c>
    </row>
    <row r="8" spans="1:24" ht="59.25" customHeight="1">
      <c r="A8" s="139"/>
      <c r="B8" s="139"/>
      <c r="C8" s="116"/>
      <c r="D8" s="163"/>
      <c r="E8" s="116"/>
      <c r="F8" s="115"/>
      <c r="G8" s="115"/>
      <c r="H8" s="36" t="s">
        <v>53</v>
      </c>
      <c r="I8" s="36" t="s">
        <v>54</v>
      </c>
      <c r="J8" s="36" t="s">
        <v>55</v>
      </c>
      <c r="K8" s="36" t="s">
        <v>56</v>
      </c>
      <c r="L8" s="115"/>
      <c r="M8" s="116"/>
      <c r="N8" s="115"/>
      <c r="O8" s="116"/>
      <c r="P8" s="2" t="s">
        <v>53</v>
      </c>
      <c r="Q8" s="35" t="s">
        <v>54</v>
      </c>
      <c r="R8" s="35" t="s">
        <v>55</v>
      </c>
      <c r="S8" s="2" t="s">
        <v>56</v>
      </c>
      <c r="T8" s="131"/>
      <c r="U8" s="161"/>
      <c r="V8" s="161"/>
      <c r="W8" s="115"/>
      <c r="X8" s="108"/>
    </row>
    <row r="9" spans="1:25" ht="57" customHeight="1">
      <c r="A9" s="164" t="s">
        <v>34</v>
      </c>
      <c r="B9" s="65" t="s">
        <v>35</v>
      </c>
      <c r="C9" s="65" t="s">
        <v>50</v>
      </c>
      <c r="D9" s="101" t="s">
        <v>102</v>
      </c>
      <c r="E9" s="65" t="s">
        <v>36</v>
      </c>
      <c r="F9" s="104">
        <v>1</v>
      </c>
      <c r="G9" s="81">
        <v>1</v>
      </c>
      <c r="H9" s="81"/>
      <c r="I9" s="81"/>
      <c r="J9" s="81"/>
      <c r="K9" s="81"/>
      <c r="L9" s="98">
        <v>86</v>
      </c>
      <c r="M9" s="15" t="s">
        <v>47</v>
      </c>
      <c r="N9" s="14">
        <v>0.2</v>
      </c>
      <c r="O9" s="22" t="s">
        <v>44</v>
      </c>
      <c r="P9" s="3">
        <v>0.1</v>
      </c>
      <c r="Q9" s="3">
        <v>0.1</v>
      </c>
      <c r="R9" s="3"/>
      <c r="S9" s="3"/>
      <c r="T9" s="37"/>
      <c r="U9" s="27">
        <f>+T9*N9</f>
        <v>0</v>
      </c>
      <c r="V9" s="93"/>
      <c r="W9" s="93"/>
      <c r="X9" s="90"/>
      <c r="Y9" s="20" t="s">
        <v>72</v>
      </c>
    </row>
    <row r="10" spans="1:25" ht="55.5" customHeight="1">
      <c r="A10" s="165"/>
      <c r="B10" s="66"/>
      <c r="C10" s="66"/>
      <c r="D10" s="102"/>
      <c r="E10" s="66"/>
      <c r="F10" s="105"/>
      <c r="G10" s="88"/>
      <c r="H10" s="88"/>
      <c r="I10" s="88"/>
      <c r="J10" s="88"/>
      <c r="K10" s="88"/>
      <c r="L10" s="99"/>
      <c r="M10" s="15" t="s">
        <v>70</v>
      </c>
      <c r="N10" s="14">
        <v>0.2</v>
      </c>
      <c r="O10" s="22" t="s">
        <v>44</v>
      </c>
      <c r="P10" s="3">
        <v>0.05</v>
      </c>
      <c r="Q10" s="3">
        <v>0.05</v>
      </c>
      <c r="R10" s="3">
        <v>0.05</v>
      </c>
      <c r="S10" s="3">
        <v>0.05</v>
      </c>
      <c r="T10" s="37"/>
      <c r="U10" s="27">
        <f>+T10*N10</f>
        <v>0</v>
      </c>
      <c r="V10" s="94"/>
      <c r="W10" s="94"/>
      <c r="X10" s="91"/>
      <c r="Y10" s="20" t="s">
        <v>73</v>
      </c>
    </row>
    <row r="11" spans="1:25" ht="55.5" customHeight="1">
      <c r="A11" s="165"/>
      <c r="B11" s="66"/>
      <c r="C11" s="66"/>
      <c r="D11" s="102"/>
      <c r="E11" s="66"/>
      <c r="F11" s="105"/>
      <c r="G11" s="88"/>
      <c r="H11" s="88"/>
      <c r="I11" s="88"/>
      <c r="J11" s="88"/>
      <c r="K11" s="88"/>
      <c r="L11" s="99"/>
      <c r="M11" s="15" t="s">
        <v>68</v>
      </c>
      <c r="N11" s="14">
        <v>0.2</v>
      </c>
      <c r="O11" s="22" t="s">
        <v>44</v>
      </c>
      <c r="P11" s="3">
        <v>0.05</v>
      </c>
      <c r="Q11" s="3">
        <v>0.05</v>
      </c>
      <c r="R11" s="3">
        <v>0.05</v>
      </c>
      <c r="S11" s="3">
        <v>0.05</v>
      </c>
      <c r="T11" s="37"/>
      <c r="U11" s="27">
        <f>+T11*N11</f>
        <v>0</v>
      </c>
      <c r="V11" s="94"/>
      <c r="W11" s="94"/>
      <c r="X11" s="91"/>
      <c r="Y11" s="20" t="s">
        <v>74</v>
      </c>
    </row>
    <row r="12" spans="1:25" ht="38.25">
      <c r="A12" s="165"/>
      <c r="B12" s="66"/>
      <c r="C12" s="66"/>
      <c r="D12" s="102"/>
      <c r="E12" s="66"/>
      <c r="F12" s="105"/>
      <c r="G12" s="88"/>
      <c r="H12" s="88"/>
      <c r="I12" s="88"/>
      <c r="J12" s="88"/>
      <c r="K12" s="88"/>
      <c r="L12" s="99"/>
      <c r="M12" s="15" t="s">
        <v>69</v>
      </c>
      <c r="N12" s="14">
        <v>0.2</v>
      </c>
      <c r="O12" s="22" t="s">
        <v>44</v>
      </c>
      <c r="P12" s="3">
        <v>0.05</v>
      </c>
      <c r="Q12" s="3">
        <v>0.05</v>
      </c>
      <c r="R12" s="3">
        <v>0.05</v>
      </c>
      <c r="S12" s="3">
        <v>0.05</v>
      </c>
      <c r="T12" s="37"/>
      <c r="U12" s="27">
        <f>+T12*N12</f>
        <v>0</v>
      </c>
      <c r="V12" s="94"/>
      <c r="W12" s="94"/>
      <c r="X12" s="91"/>
      <c r="Y12" s="20" t="s">
        <v>75</v>
      </c>
    </row>
    <row r="13" spans="1:25" ht="38.25">
      <c r="A13" s="166"/>
      <c r="B13" s="70"/>
      <c r="C13" s="66"/>
      <c r="D13" s="103"/>
      <c r="E13" s="66"/>
      <c r="F13" s="105"/>
      <c r="G13" s="88"/>
      <c r="H13" s="82"/>
      <c r="I13" s="82"/>
      <c r="J13" s="82"/>
      <c r="K13" s="82"/>
      <c r="L13" s="99"/>
      <c r="M13" s="15" t="s">
        <v>71</v>
      </c>
      <c r="N13" s="14">
        <v>0.2</v>
      </c>
      <c r="O13" s="22" t="s">
        <v>44</v>
      </c>
      <c r="P13" s="3"/>
      <c r="Q13" s="3"/>
      <c r="R13" s="3"/>
      <c r="S13" s="3">
        <v>0.2</v>
      </c>
      <c r="T13" s="37"/>
      <c r="U13" s="27">
        <f>+T13*N13</f>
        <v>0</v>
      </c>
      <c r="V13" s="94"/>
      <c r="W13" s="94"/>
      <c r="X13" s="91"/>
      <c r="Y13" s="20" t="s">
        <v>76</v>
      </c>
    </row>
    <row r="14" spans="1:24" ht="39" customHeight="1">
      <c r="A14" s="57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4">
        <f>SUM(N9:N13)</f>
        <v>1</v>
      </c>
      <c r="O14" s="7"/>
      <c r="P14" s="4">
        <f>SUM(P9:P13)</f>
        <v>0.25</v>
      </c>
      <c r="Q14" s="4">
        <f>SUM(Q9:Q13)</f>
        <v>0.25</v>
      </c>
      <c r="R14" s="4">
        <f>SUM(R9:R13)</f>
        <v>0.15000000000000002</v>
      </c>
      <c r="S14" s="4">
        <f>SUM(S9:S13)</f>
        <v>0.35000000000000003</v>
      </c>
      <c r="T14" s="10" t="s">
        <v>15</v>
      </c>
      <c r="U14" s="4">
        <f>SUM(U9:U13)</f>
        <v>0</v>
      </c>
      <c r="V14" s="4">
        <v>0.05</v>
      </c>
      <c r="W14" s="4">
        <f>+V14*U14</f>
        <v>0</v>
      </c>
      <c r="X14" s="7"/>
    </row>
    <row r="15" spans="1:25" ht="63.75">
      <c r="A15" s="142" t="s">
        <v>34</v>
      </c>
      <c r="B15" s="65" t="s">
        <v>37</v>
      </c>
      <c r="C15" s="65" t="s">
        <v>38</v>
      </c>
      <c r="D15" s="101" t="s">
        <v>103</v>
      </c>
      <c r="E15" s="65" t="s">
        <v>66</v>
      </c>
      <c r="F15" s="104">
        <v>1</v>
      </c>
      <c r="G15" s="81">
        <v>0.9</v>
      </c>
      <c r="H15" s="81"/>
      <c r="I15" s="81"/>
      <c r="J15" s="81"/>
      <c r="K15" s="81"/>
      <c r="L15" s="98">
        <v>75</v>
      </c>
      <c r="M15" s="15" t="s">
        <v>62</v>
      </c>
      <c r="N15" s="14">
        <v>0.25</v>
      </c>
      <c r="O15" s="22" t="s">
        <v>48</v>
      </c>
      <c r="P15" s="3">
        <v>0.06</v>
      </c>
      <c r="Q15" s="3">
        <v>0.06</v>
      </c>
      <c r="R15" s="3">
        <v>0.06</v>
      </c>
      <c r="S15" s="3">
        <v>0.07</v>
      </c>
      <c r="T15" s="37"/>
      <c r="U15" s="27">
        <f>+T15*N15</f>
        <v>0</v>
      </c>
      <c r="V15" s="93"/>
      <c r="W15" s="93"/>
      <c r="X15" s="38"/>
      <c r="Y15" s="20" t="s">
        <v>77</v>
      </c>
    </row>
    <row r="16" spans="1:25" ht="63.75">
      <c r="A16" s="143"/>
      <c r="B16" s="66"/>
      <c r="C16" s="66"/>
      <c r="D16" s="102"/>
      <c r="E16" s="66"/>
      <c r="F16" s="105"/>
      <c r="G16" s="88"/>
      <c r="H16" s="88"/>
      <c r="I16" s="88"/>
      <c r="J16" s="88"/>
      <c r="K16" s="88"/>
      <c r="L16" s="99"/>
      <c r="M16" s="15" t="s">
        <v>63</v>
      </c>
      <c r="N16" s="14">
        <v>0.25</v>
      </c>
      <c r="O16" s="22" t="s">
        <v>48</v>
      </c>
      <c r="P16" s="3">
        <v>0.06</v>
      </c>
      <c r="Q16" s="3">
        <v>0.06</v>
      </c>
      <c r="R16" s="3">
        <v>0.06</v>
      </c>
      <c r="S16" s="3">
        <v>0.07</v>
      </c>
      <c r="T16" s="37"/>
      <c r="U16" s="27">
        <f>+T16*N16</f>
        <v>0</v>
      </c>
      <c r="V16" s="94"/>
      <c r="W16" s="94"/>
      <c r="X16" s="39"/>
      <c r="Y16" s="20" t="s">
        <v>78</v>
      </c>
    </row>
    <row r="17" spans="1:25" ht="63.75">
      <c r="A17" s="143"/>
      <c r="B17" s="66"/>
      <c r="C17" s="66"/>
      <c r="D17" s="102"/>
      <c r="E17" s="66"/>
      <c r="F17" s="105"/>
      <c r="G17" s="88"/>
      <c r="H17" s="88"/>
      <c r="I17" s="88"/>
      <c r="J17" s="88"/>
      <c r="K17" s="88"/>
      <c r="L17" s="99"/>
      <c r="M17" s="15" t="s">
        <v>64</v>
      </c>
      <c r="N17" s="14">
        <v>0.25</v>
      </c>
      <c r="O17" s="22" t="s">
        <v>48</v>
      </c>
      <c r="P17" s="3">
        <v>0.06</v>
      </c>
      <c r="Q17" s="3">
        <v>0.06</v>
      </c>
      <c r="R17" s="3">
        <v>0.06</v>
      </c>
      <c r="S17" s="3">
        <v>0.07</v>
      </c>
      <c r="T17" s="37"/>
      <c r="U17" s="27">
        <f>+T17*N17</f>
        <v>0</v>
      </c>
      <c r="V17" s="94"/>
      <c r="W17" s="94"/>
      <c r="X17" s="39"/>
      <c r="Y17" s="20" t="s">
        <v>79</v>
      </c>
    </row>
    <row r="18" spans="1:24" ht="63.75">
      <c r="A18" s="144"/>
      <c r="B18" s="66"/>
      <c r="C18" s="66"/>
      <c r="D18" s="103"/>
      <c r="E18" s="66"/>
      <c r="F18" s="105"/>
      <c r="G18" s="88"/>
      <c r="H18" s="82"/>
      <c r="I18" s="82"/>
      <c r="J18" s="82"/>
      <c r="K18" s="82"/>
      <c r="L18" s="99"/>
      <c r="M18" s="15" t="s">
        <v>65</v>
      </c>
      <c r="N18" s="14">
        <v>0.25</v>
      </c>
      <c r="O18" s="22" t="s">
        <v>48</v>
      </c>
      <c r="P18" s="3">
        <v>0.06</v>
      </c>
      <c r="Q18" s="3">
        <v>0.06</v>
      </c>
      <c r="R18" s="3">
        <v>0.06</v>
      </c>
      <c r="S18" s="3">
        <v>0.07</v>
      </c>
      <c r="T18" s="37"/>
      <c r="U18" s="27">
        <f>+T18*N18</f>
        <v>0</v>
      </c>
      <c r="V18" s="94"/>
      <c r="W18" s="94"/>
      <c r="X18" s="39"/>
    </row>
    <row r="19" spans="1:24" ht="39" customHeight="1">
      <c r="A19" s="57" t="s">
        <v>12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4">
        <f>SUM(N15:N18)</f>
        <v>1</v>
      </c>
      <c r="O19" s="7"/>
      <c r="P19" s="4">
        <f>SUM(P15:P18)</f>
        <v>0.24</v>
      </c>
      <c r="Q19" s="4">
        <f>SUM(Q15:Q18)</f>
        <v>0.24</v>
      </c>
      <c r="R19" s="4">
        <f>SUM(R15:R18)</f>
        <v>0.24</v>
      </c>
      <c r="S19" s="4">
        <f>SUM(S15:S18)</f>
        <v>0.28</v>
      </c>
      <c r="T19" s="10" t="s">
        <v>15</v>
      </c>
      <c r="U19" s="4">
        <f>SUM(U15:U18)</f>
        <v>0</v>
      </c>
      <c r="V19" s="4">
        <v>0.05</v>
      </c>
      <c r="W19" s="4">
        <f>+V19*U19</f>
        <v>0</v>
      </c>
      <c r="X19" s="7"/>
    </row>
    <row r="20" spans="1:25" ht="104.25" customHeight="1">
      <c r="A20" s="28" t="s">
        <v>34</v>
      </c>
      <c r="B20" s="29" t="s">
        <v>39</v>
      </c>
      <c r="C20" s="29" t="s">
        <v>40</v>
      </c>
      <c r="D20" s="30" t="s">
        <v>104</v>
      </c>
      <c r="E20" s="29" t="s">
        <v>82</v>
      </c>
      <c r="F20" s="31">
        <v>1</v>
      </c>
      <c r="G20" s="41" t="s">
        <v>67</v>
      </c>
      <c r="H20" s="41"/>
      <c r="I20" s="41"/>
      <c r="J20" s="41"/>
      <c r="K20" s="41"/>
      <c r="L20" s="40">
        <v>75</v>
      </c>
      <c r="M20" s="15" t="s">
        <v>49</v>
      </c>
      <c r="N20" s="14">
        <v>1</v>
      </c>
      <c r="O20" s="22" t="s">
        <v>45</v>
      </c>
      <c r="P20" s="3">
        <v>0.25</v>
      </c>
      <c r="Q20" s="3">
        <v>0.25</v>
      </c>
      <c r="R20" s="3">
        <v>0.25</v>
      </c>
      <c r="S20" s="3">
        <v>0.25</v>
      </c>
      <c r="T20" s="37"/>
      <c r="U20" s="27">
        <f>+T20*N20</f>
        <v>0</v>
      </c>
      <c r="V20" s="26"/>
      <c r="W20" s="26"/>
      <c r="X20" s="25"/>
      <c r="Y20" s="20" t="s">
        <v>80</v>
      </c>
    </row>
    <row r="21" spans="1:24" ht="39" customHeight="1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4">
        <f>SUM(N20:N20)</f>
        <v>1</v>
      </c>
      <c r="O21" s="7"/>
      <c r="P21" s="4">
        <f>P20</f>
        <v>0.25</v>
      </c>
      <c r="Q21" s="4">
        <f>Q20</f>
        <v>0.25</v>
      </c>
      <c r="R21" s="4">
        <f>R20</f>
        <v>0.25</v>
      </c>
      <c r="S21" s="4">
        <f>S20</f>
        <v>0.25</v>
      </c>
      <c r="T21" s="10" t="s">
        <v>15</v>
      </c>
      <c r="U21" s="4">
        <f>SUM(U20:U20)</f>
        <v>0</v>
      </c>
      <c r="V21" s="4">
        <v>0.05</v>
      </c>
      <c r="W21" s="4">
        <f>+V21*U21</f>
        <v>0</v>
      </c>
      <c r="X21" s="7"/>
    </row>
    <row r="22" spans="1:25" ht="40.5" customHeight="1">
      <c r="A22" s="106" t="s">
        <v>34</v>
      </c>
      <c r="B22" s="107" t="s">
        <v>41</v>
      </c>
      <c r="C22" s="107" t="s">
        <v>57</v>
      </c>
      <c r="D22" s="101" t="s">
        <v>105</v>
      </c>
      <c r="E22" s="65" t="s">
        <v>99</v>
      </c>
      <c r="F22" s="49">
        <v>1</v>
      </c>
      <c r="G22" s="98">
        <v>58</v>
      </c>
      <c r="H22" s="52"/>
      <c r="I22" s="52"/>
      <c r="J22" s="52"/>
      <c r="K22" s="52"/>
      <c r="L22" s="98">
        <v>600</v>
      </c>
      <c r="M22" s="48" t="s">
        <v>98</v>
      </c>
      <c r="N22" s="14">
        <v>0.2</v>
      </c>
      <c r="O22" s="22" t="s">
        <v>27</v>
      </c>
      <c r="P22" s="3"/>
      <c r="Q22" s="3">
        <v>0.2</v>
      </c>
      <c r="R22" s="3"/>
      <c r="S22" s="3"/>
      <c r="T22" s="37"/>
      <c r="U22" s="27">
        <f>+T22*N22</f>
        <v>0</v>
      </c>
      <c r="V22" s="93"/>
      <c r="W22" s="93"/>
      <c r="X22" s="90"/>
      <c r="Y22" s="20" t="s">
        <v>81</v>
      </c>
    </row>
    <row r="23" spans="1:25" ht="38.25" customHeight="1">
      <c r="A23" s="106"/>
      <c r="B23" s="107"/>
      <c r="C23" s="107"/>
      <c r="D23" s="102"/>
      <c r="E23" s="66"/>
      <c r="F23" s="49"/>
      <c r="G23" s="99"/>
      <c r="H23" s="52"/>
      <c r="I23" s="52"/>
      <c r="J23" s="52"/>
      <c r="K23" s="52"/>
      <c r="L23" s="99"/>
      <c r="M23" s="48" t="s">
        <v>97</v>
      </c>
      <c r="N23" s="14">
        <v>0.1</v>
      </c>
      <c r="O23" s="22" t="s">
        <v>27</v>
      </c>
      <c r="P23" s="3"/>
      <c r="Q23" s="3">
        <v>0.1</v>
      </c>
      <c r="R23" s="3"/>
      <c r="S23" s="3"/>
      <c r="T23" s="37"/>
      <c r="U23" s="27">
        <f>+T23*N23</f>
        <v>0</v>
      </c>
      <c r="V23" s="94"/>
      <c r="W23" s="94"/>
      <c r="X23" s="91"/>
      <c r="Y23" s="20" t="s">
        <v>78</v>
      </c>
    </row>
    <row r="24" spans="1:24" ht="42" customHeight="1">
      <c r="A24" s="106"/>
      <c r="B24" s="107"/>
      <c r="C24" s="107"/>
      <c r="D24" s="103"/>
      <c r="E24" s="70"/>
      <c r="F24" s="49"/>
      <c r="G24" s="100"/>
      <c r="H24" s="52"/>
      <c r="I24" s="52"/>
      <c r="J24" s="52"/>
      <c r="K24" s="52"/>
      <c r="L24" s="100"/>
      <c r="M24" s="48" t="s">
        <v>96</v>
      </c>
      <c r="N24" s="14">
        <v>0.7</v>
      </c>
      <c r="O24" s="22" t="s">
        <v>27</v>
      </c>
      <c r="P24" s="3"/>
      <c r="Q24" s="3"/>
      <c r="R24" s="3">
        <v>0.7</v>
      </c>
      <c r="S24" s="3"/>
      <c r="T24" s="37"/>
      <c r="U24" s="27">
        <f>+T24*N24</f>
        <v>0</v>
      </c>
      <c r="V24" s="95"/>
      <c r="W24" s="95"/>
      <c r="X24" s="92"/>
    </row>
    <row r="25" spans="1:24" ht="39" customHeight="1">
      <c r="A25" s="57" t="s">
        <v>12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4">
        <f>SUM(N22:N24)</f>
        <v>1</v>
      </c>
      <c r="O25" s="7"/>
      <c r="P25" s="4">
        <f>SUM(P22:P24)</f>
        <v>0</v>
      </c>
      <c r="Q25" s="4">
        <f>SUM(Q22:Q24)</f>
        <v>0.30000000000000004</v>
      </c>
      <c r="R25" s="4">
        <f>SUM(R22:R24)</f>
        <v>0.7</v>
      </c>
      <c r="S25" s="4">
        <f>SUM(S22:S24)</f>
        <v>0</v>
      </c>
      <c r="T25" s="10" t="s">
        <v>15</v>
      </c>
      <c r="U25" s="4">
        <f>SUM(U22:U22)</f>
        <v>0</v>
      </c>
      <c r="V25" s="4">
        <v>0.05</v>
      </c>
      <c r="W25" s="4">
        <f>+V25*U25</f>
        <v>0</v>
      </c>
      <c r="X25" s="7"/>
    </row>
    <row r="26" spans="1:24" ht="47.25" customHeight="1">
      <c r="A26" s="119" t="s">
        <v>34</v>
      </c>
      <c r="B26" s="124" t="s">
        <v>51</v>
      </c>
      <c r="C26" s="124" t="s">
        <v>95</v>
      </c>
      <c r="D26" s="133" t="s">
        <v>106</v>
      </c>
      <c r="E26" s="124" t="s">
        <v>19</v>
      </c>
      <c r="F26" s="109" t="s">
        <v>20</v>
      </c>
      <c r="G26" s="117">
        <v>250</v>
      </c>
      <c r="H26" s="85"/>
      <c r="I26" s="85"/>
      <c r="J26" s="85"/>
      <c r="K26" s="85"/>
      <c r="L26" s="109">
        <v>150</v>
      </c>
      <c r="M26" s="15" t="s">
        <v>22</v>
      </c>
      <c r="N26" s="14">
        <v>0.5</v>
      </c>
      <c r="O26" s="15" t="s">
        <v>27</v>
      </c>
      <c r="P26" s="3">
        <v>0.5</v>
      </c>
      <c r="Q26" s="3"/>
      <c r="R26" s="3"/>
      <c r="S26" s="3"/>
      <c r="T26" s="37"/>
      <c r="U26" s="27">
        <f>+T26*N26</f>
        <v>0</v>
      </c>
      <c r="V26" s="93"/>
      <c r="W26" s="93"/>
      <c r="X26" s="90"/>
    </row>
    <row r="27" spans="1:24" ht="59.25" customHeight="1">
      <c r="A27" s="120"/>
      <c r="B27" s="125"/>
      <c r="C27" s="125"/>
      <c r="D27" s="157"/>
      <c r="E27" s="158"/>
      <c r="F27" s="110"/>
      <c r="G27" s="118"/>
      <c r="H27" s="87"/>
      <c r="I27" s="87"/>
      <c r="J27" s="87"/>
      <c r="K27" s="87"/>
      <c r="L27" s="110"/>
      <c r="M27" s="15" t="s">
        <v>23</v>
      </c>
      <c r="N27" s="14">
        <v>0.5</v>
      </c>
      <c r="O27" s="15" t="s">
        <v>27</v>
      </c>
      <c r="P27" s="3">
        <v>0.5</v>
      </c>
      <c r="Q27" s="3"/>
      <c r="R27" s="3"/>
      <c r="S27" s="3"/>
      <c r="T27" s="37"/>
      <c r="U27" s="27">
        <f>+T27*N27</f>
        <v>0</v>
      </c>
      <c r="V27" s="94"/>
      <c r="W27" s="94"/>
      <c r="X27" s="91"/>
    </row>
    <row r="28" spans="1:24" ht="39" customHeight="1">
      <c r="A28" s="57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4">
        <f>SUM(N26:N27)</f>
        <v>1</v>
      </c>
      <c r="O28" s="7"/>
      <c r="P28" s="4">
        <f>+P26+P27</f>
        <v>1</v>
      </c>
      <c r="Q28" s="4">
        <f>+Q26+Q27</f>
        <v>0</v>
      </c>
      <c r="R28" s="4">
        <f>+R26+R27</f>
        <v>0</v>
      </c>
      <c r="S28" s="4">
        <f>+S26+S27</f>
        <v>0</v>
      </c>
      <c r="T28" s="10" t="s">
        <v>15</v>
      </c>
      <c r="U28" s="4">
        <f>SUM(U26:U27)</f>
        <v>0</v>
      </c>
      <c r="V28" s="4">
        <v>0.05</v>
      </c>
      <c r="W28" s="4">
        <f>+V28*U28</f>
        <v>0</v>
      </c>
      <c r="X28" s="7"/>
    </row>
    <row r="29" spans="1:24" ht="45.75" customHeight="1">
      <c r="A29" s="60" t="s">
        <v>34</v>
      </c>
      <c r="B29" s="63" t="s">
        <v>41</v>
      </c>
      <c r="C29" s="63" t="s">
        <v>32</v>
      </c>
      <c r="D29" s="111" t="s">
        <v>107</v>
      </c>
      <c r="E29" s="63" t="s">
        <v>100</v>
      </c>
      <c r="F29" s="127">
        <v>0</v>
      </c>
      <c r="G29" s="98">
        <v>25</v>
      </c>
      <c r="H29" s="85"/>
      <c r="I29" s="85"/>
      <c r="J29" s="85"/>
      <c r="K29" s="85"/>
      <c r="L29" s="98">
        <v>200</v>
      </c>
      <c r="M29" s="22" t="s">
        <v>94</v>
      </c>
      <c r="N29" s="23">
        <v>0.2</v>
      </c>
      <c r="O29" s="22" t="s">
        <v>27</v>
      </c>
      <c r="P29" s="23">
        <v>0.2</v>
      </c>
      <c r="Q29" s="23"/>
      <c r="R29" s="23"/>
      <c r="S29" s="24"/>
      <c r="T29" s="37"/>
      <c r="U29" s="27">
        <f>+T29*N29</f>
        <v>0</v>
      </c>
      <c r="V29" s="93"/>
      <c r="W29" s="93"/>
      <c r="X29" s="96"/>
    </row>
    <row r="30" spans="1:24" ht="48" customHeight="1">
      <c r="A30" s="62"/>
      <c r="B30" s="64"/>
      <c r="C30" s="64"/>
      <c r="D30" s="112"/>
      <c r="E30" s="64"/>
      <c r="F30" s="128"/>
      <c r="G30" s="99"/>
      <c r="H30" s="86"/>
      <c r="I30" s="86"/>
      <c r="J30" s="86"/>
      <c r="K30" s="86"/>
      <c r="L30" s="99"/>
      <c r="M30" s="22" t="s">
        <v>91</v>
      </c>
      <c r="N30" s="23">
        <v>0.1</v>
      </c>
      <c r="O30" s="22" t="s">
        <v>27</v>
      </c>
      <c r="P30" s="23"/>
      <c r="Q30" s="23">
        <v>0.1</v>
      </c>
      <c r="R30" s="23"/>
      <c r="S30" s="23"/>
      <c r="T30" s="37"/>
      <c r="U30" s="27">
        <f>+T30*N30</f>
        <v>0</v>
      </c>
      <c r="V30" s="94"/>
      <c r="W30" s="94"/>
      <c r="X30" s="114"/>
    </row>
    <row r="31" spans="1:24" ht="46.5" customHeight="1">
      <c r="A31" s="126"/>
      <c r="B31" s="78"/>
      <c r="C31" s="78"/>
      <c r="D31" s="113"/>
      <c r="E31" s="78"/>
      <c r="F31" s="129"/>
      <c r="G31" s="100"/>
      <c r="H31" s="87"/>
      <c r="I31" s="87"/>
      <c r="J31" s="87"/>
      <c r="K31" s="87"/>
      <c r="L31" s="100"/>
      <c r="M31" s="22" t="s">
        <v>31</v>
      </c>
      <c r="N31" s="23">
        <v>0.7</v>
      </c>
      <c r="O31" s="22" t="s">
        <v>28</v>
      </c>
      <c r="P31" s="23"/>
      <c r="Q31" s="23"/>
      <c r="R31" s="23"/>
      <c r="S31" s="23">
        <v>0.7</v>
      </c>
      <c r="T31" s="37"/>
      <c r="U31" s="27">
        <f>+T31*N31</f>
        <v>0</v>
      </c>
      <c r="V31" s="95"/>
      <c r="W31" s="95"/>
      <c r="X31" s="97"/>
    </row>
    <row r="32" spans="1:24" ht="39.75" customHeight="1">
      <c r="A32" s="57" t="s">
        <v>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4">
        <f>SUM(N29:N31)</f>
        <v>1</v>
      </c>
      <c r="O32" s="7"/>
      <c r="P32" s="4">
        <f>+P29+P30+P31</f>
        <v>0.2</v>
      </c>
      <c r="Q32" s="4">
        <f>+Q29+Q30+Q31</f>
        <v>0.1</v>
      </c>
      <c r="R32" s="4">
        <f>+R29+R30+R31</f>
        <v>0</v>
      </c>
      <c r="S32" s="4">
        <f>+S29+S30+S31</f>
        <v>0.7</v>
      </c>
      <c r="T32" s="10" t="s">
        <v>15</v>
      </c>
      <c r="U32" s="4">
        <f>SUM(U29:U31)</f>
        <v>0</v>
      </c>
      <c r="V32" s="4">
        <v>0.05</v>
      </c>
      <c r="W32" s="4">
        <f>+V32*U32</f>
        <v>0</v>
      </c>
      <c r="X32" s="8"/>
    </row>
    <row r="33" spans="1:24" ht="39.75" customHeight="1">
      <c r="A33" s="60" t="s">
        <v>34</v>
      </c>
      <c r="B33" s="63" t="s">
        <v>41</v>
      </c>
      <c r="C33" s="63" t="s">
        <v>29</v>
      </c>
      <c r="D33" s="111" t="s">
        <v>108</v>
      </c>
      <c r="E33" s="63" t="s">
        <v>21</v>
      </c>
      <c r="F33" s="81">
        <v>1</v>
      </c>
      <c r="G33" s="81">
        <v>1</v>
      </c>
      <c r="H33" s="153"/>
      <c r="I33" s="47"/>
      <c r="J33" s="47"/>
      <c r="K33" s="47"/>
      <c r="L33" s="83">
        <v>150</v>
      </c>
      <c r="M33" s="22" t="s">
        <v>22</v>
      </c>
      <c r="N33" s="23">
        <v>0.5</v>
      </c>
      <c r="O33" s="22" t="s">
        <v>27</v>
      </c>
      <c r="P33" s="23"/>
      <c r="Q33" s="23"/>
      <c r="R33" s="23">
        <v>0.5</v>
      </c>
      <c r="S33" s="23"/>
      <c r="T33" s="37"/>
      <c r="U33" s="27">
        <f>+T33*N33</f>
        <v>0</v>
      </c>
      <c r="V33" s="93"/>
      <c r="W33" s="93"/>
      <c r="X33" s="96"/>
    </row>
    <row r="34" spans="1:24" ht="66.75" customHeight="1">
      <c r="A34" s="62"/>
      <c r="B34" s="64"/>
      <c r="C34" s="64"/>
      <c r="D34" s="113"/>
      <c r="E34" s="78"/>
      <c r="F34" s="88"/>
      <c r="G34" s="88"/>
      <c r="H34" s="154"/>
      <c r="I34" s="46"/>
      <c r="J34" s="46"/>
      <c r="K34" s="46"/>
      <c r="L34" s="89"/>
      <c r="M34" s="22" t="s">
        <v>93</v>
      </c>
      <c r="N34" s="23">
        <v>0.5</v>
      </c>
      <c r="O34" s="22" t="s">
        <v>27</v>
      </c>
      <c r="P34" s="23"/>
      <c r="Q34" s="23"/>
      <c r="R34" s="23">
        <v>0.5</v>
      </c>
      <c r="S34" s="23"/>
      <c r="T34" s="37"/>
      <c r="U34" s="27">
        <f>+T34*N34</f>
        <v>0</v>
      </c>
      <c r="V34" s="94"/>
      <c r="W34" s="94"/>
      <c r="X34" s="114"/>
    </row>
    <row r="35" spans="1:24" ht="39.75" customHeight="1">
      <c r="A35" s="57" t="s">
        <v>12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4">
        <f>SUM(N33:N34)</f>
        <v>1</v>
      </c>
      <c r="O35" s="7"/>
      <c r="P35" s="4">
        <f>+P33+P34</f>
        <v>0</v>
      </c>
      <c r="Q35" s="4">
        <f>+Q33+Q34</f>
        <v>0</v>
      </c>
      <c r="R35" s="4">
        <f>+R33+R34</f>
        <v>1</v>
      </c>
      <c r="S35" s="4">
        <f>+S33+S34</f>
        <v>0</v>
      </c>
      <c r="T35" s="10" t="s">
        <v>15</v>
      </c>
      <c r="U35" s="4">
        <f>SUM(U33:U34)</f>
        <v>0</v>
      </c>
      <c r="V35" s="4">
        <v>0.05</v>
      </c>
      <c r="W35" s="4">
        <f>+V35*U35</f>
        <v>0</v>
      </c>
      <c r="X35" s="8"/>
    </row>
    <row r="36" spans="1:24" ht="39.75" customHeight="1">
      <c r="A36" s="60" t="s">
        <v>34</v>
      </c>
      <c r="B36" s="63" t="s">
        <v>41</v>
      </c>
      <c r="C36" s="63" t="s">
        <v>60</v>
      </c>
      <c r="D36" s="79" t="s">
        <v>109</v>
      </c>
      <c r="E36" s="63" t="s">
        <v>61</v>
      </c>
      <c r="F36" s="81">
        <v>1</v>
      </c>
      <c r="G36" s="83">
        <v>392</v>
      </c>
      <c r="H36" s="81"/>
      <c r="I36" s="44"/>
      <c r="J36" s="44"/>
      <c r="K36" s="44"/>
      <c r="L36" s="83">
        <v>862</v>
      </c>
      <c r="M36" s="22" t="s">
        <v>92</v>
      </c>
      <c r="N36" s="23">
        <v>0.2</v>
      </c>
      <c r="O36" s="22" t="s">
        <v>27</v>
      </c>
      <c r="P36" s="23"/>
      <c r="Q36" s="23">
        <v>0.2</v>
      </c>
      <c r="R36" s="23"/>
      <c r="S36" s="23"/>
      <c r="T36" s="37"/>
      <c r="U36" s="27">
        <f>+T36*N36</f>
        <v>0</v>
      </c>
      <c r="V36" s="93"/>
      <c r="W36" s="93"/>
      <c r="X36" s="96"/>
    </row>
    <row r="37" spans="1:24" ht="39.75" customHeight="1">
      <c r="A37" s="61"/>
      <c r="B37" s="64"/>
      <c r="C37" s="64"/>
      <c r="D37" s="150"/>
      <c r="E37" s="64"/>
      <c r="F37" s="88"/>
      <c r="G37" s="89"/>
      <c r="H37" s="88"/>
      <c r="I37" s="45"/>
      <c r="J37" s="45"/>
      <c r="K37" s="45"/>
      <c r="L37" s="89"/>
      <c r="M37" s="22" t="s">
        <v>91</v>
      </c>
      <c r="N37" s="23">
        <v>0.1</v>
      </c>
      <c r="O37" s="22" t="s">
        <v>27</v>
      </c>
      <c r="P37" s="23"/>
      <c r="Q37" s="23">
        <v>0.1</v>
      </c>
      <c r="R37" s="23"/>
      <c r="S37" s="23"/>
      <c r="T37" s="37"/>
      <c r="U37" s="27">
        <f>+T37*N37</f>
        <v>0</v>
      </c>
      <c r="V37" s="94"/>
      <c r="W37" s="94"/>
      <c r="X37" s="114"/>
    </row>
    <row r="38" spans="1:24" ht="53.25" customHeight="1">
      <c r="A38" s="62"/>
      <c r="B38" s="64"/>
      <c r="C38" s="64"/>
      <c r="D38" s="80"/>
      <c r="E38" s="78"/>
      <c r="F38" s="88"/>
      <c r="G38" s="89"/>
      <c r="H38" s="82"/>
      <c r="I38" s="45"/>
      <c r="J38" s="45"/>
      <c r="K38" s="45"/>
      <c r="L38" s="89"/>
      <c r="M38" s="22" t="s">
        <v>90</v>
      </c>
      <c r="N38" s="23">
        <v>0.7</v>
      </c>
      <c r="O38" s="22" t="s">
        <v>27</v>
      </c>
      <c r="P38" s="23"/>
      <c r="Q38" s="23"/>
      <c r="R38" s="23">
        <v>0.7</v>
      </c>
      <c r="S38" s="23"/>
      <c r="T38" s="37"/>
      <c r="U38" s="27">
        <f>+T38*N38</f>
        <v>0</v>
      </c>
      <c r="V38" s="94"/>
      <c r="W38" s="94"/>
      <c r="X38" s="114"/>
    </row>
    <row r="39" spans="1:24" ht="45.75" customHeight="1">
      <c r="A39" s="57" t="s">
        <v>12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4">
        <f>SUM(N36:N38)</f>
        <v>1</v>
      </c>
      <c r="O39" s="7"/>
      <c r="P39" s="4">
        <f>SUM(P36:P38)</f>
        <v>0</v>
      </c>
      <c r="Q39" s="4">
        <f>SUM(Q36:Q38)</f>
        <v>0.30000000000000004</v>
      </c>
      <c r="R39" s="4">
        <f>SUM(R36:R38)</f>
        <v>0.7</v>
      </c>
      <c r="S39" s="4">
        <f>SUM(S36:S38)</f>
        <v>0</v>
      </c>
      <c r="T39" s="10" t="s">
        <v>15</v>
      </c>
      <c r="U39" s="4">
        <f>SUM(U37:U38)</f>
        <v>0</v>
      </c>
      <c r="V39" s="4">
        <v>0.05</v>
      </c>
      <c r="W39" s="4">
        <f>+V39*U39</f>
        <v>0</v>
      </c>
      <c r="X39" s="8"/>
    </row>
    <row r="40" spans="1:24" ht="52.5" customHeight="1">
      <c r="A40" s="60" t="s">
        <v>34</v>
      </c>
      <c r="B40" s="63" t="s">
        <v>41</v>
      </c>
      <c r="C40" s="63" t="s">
        <v>88</v>
      </c>
      <c r="D40" s="79" t="s">
        <v>110</v>
      </c>
      <c r="E40" s="63" t="s">
        <v>117</v>
      </c>
      <c r="F40" s="81">
        <v>1</v>
      </c>
      <c r="G40" s="81">
        <v>1</v>
      </c>
      <c r="H40" s="81"/>
      <c r="I40" s="44"/>
      <c r="J40" s="44"/>
      <c r="K40" s="44"/>
      <c r="L40" s="83">
        <v>150</v>
      </c>
      <c r="M40" s="22" t="s">
        <v>22</v>
      </c>
      <c r="N40" s="23">
        <v>0.5</v>
      </c>
      <c r="O40" s="22" t="s">
        <v>27</v>
      </c>
      <c r="P40" s="23"/>
      <c r="Q40" s="23">
        <v>0.5</v>
      </c>
      <c r="R40" s="23"/>
      <c r="S40" s="23"/>
      <c r="T40" s="37"/>
      <c r="U40" s="27">
        <f>+T40*N40</f>
        <v>0</v>
      </c>
      <c r="V40" s="93"/>
      <c r="W40" s="93"/>
      <c r="X40" s="96"/>
    </row>
    <row r="41" spans="1:24" ht="51" customHeight="1">
      <c r="A41" s="77"/>
      <c r="B41" s="78"/>
      <c r="C41" s="78"/>
      <c r="D41" s="80"/>
      <c r="E41" s="78"/>
      <c r="F41" s="82"/>
      <c r="G41" s="84"/>
      <c r="H41" s="82"/>
      <c r="I41" s="45"/>
      <c r="J41" s="45"/>
      <c r="K41" s="45"/>
      <c r="L41" s="84"/>
      <c r="M41" s="22" t="s">
        <v>23</v>
      </c>
      <c r="N41" s="23">
        <v>0.5</v>
      </c>
      <c r="O41" s="22" t="s">
        <v>27</v>
      </c>
      <c r="P41" s="23"/>
      <c r="Q41" s="23">
        <v>0.5</v>
      </c>
      <c r="R41" s="23"/>
      <c r="S41" s="23"/>
      <c r="T41" s="37"/>
      <c r="U41" s="27">
        <f>+T41*N41</f>
        <v>0</v>
      </c>
      <c r="V41" s="95"/>
      <c r="W41" s="95"/>
      <c r="X41" s="97"/>
    </row>
    <row r="42" spans="1:24" ht="41.25" customHeight="1">
      <c r="A42" s="57" t="s">
        <v>12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4">
        <f>SUM(N40:N41)</f>
        <v>1</v>
      </c>
      <c r="O42" s="4"/>
      <c r="P42" s="4">
        <f>SUM(P40:P41)</f>
        <v>0</v>
      </c>
      <c r="Q42" s="4">
        <f>SUM(Q40:Q41)</f>
        <v>1</v>
      </c>
      <c r="R42" s="4">
        <f>SUM(R40:R41)</f>
        <v>0</v>
      </c>
      <c r="S42" s="4">
        <f>SUM(S40:S41)</f>
        <v>0</v>
      </c>
      <c r="T42" s="10" t="s">
        <v>15</v>
      </c>
      <c r="U42" s="4">
        <f>SUM(U40:U41)</f>
        <v>0</v>
      </c>
      <c r="V42" s="4">
        <v>0.05</v>
      </c>
      <c r="W42" s="4">
        <f>+V42*U42</f>
        <v>0</v>
      </c>
      <c r="X42" s="8"/>
    </row>
    <row r="43" spans="1:24" ht="47.25" customHeight="1">
      <c r="A43" s="60" t="s">
        <v>34</v>
      </c>
      <c r="B43" s="63" t="s">
        <v>41</v>
      </c>
      <c r="C43" s="63" t="s">
        <v>87</v>
      </c>
      <c r="D43" s="79" t="s">
        <v>111</v>
      </c>
      <c r="E43" s="151" t="s">
        <v>86</v>
      </c>
      <c r="F43" s="81">
        <v>1</v>
      </c>
      <c r="G43" s="81">
        <v>1</v>
      </c>
      <c r="H43" s="81"/>
      <c r="I43" s="44"/>
      <c r="J43" s="44"/>
      <c r="K43" s="44"/>
      <c r="L43" s="83">
        <v>220</v>
      </c>
      <c r="M43" s="22" t="s">
        <v>22</v>
      </c>
      <c r="N43" s="23">
        <v>0.5</v>
      </c>
      <c r="O43" s="22" t="s">
        <v>27</v>
      </c>
      <c r="P43" s="23">
        <v>0.5</v>
      </c>
      <c r="Q43" s="23"/>
      <c r="R43" s="23"/>
      <c r="S43" s="23"/>
      <c r="T43" s="37"/>
      <c r="U43" s="27">
        <f>+T43*N43</f>
        <v>0</v>
      </c>
      <c r="V43" s="93"/>
      <c r="W43" s="93"/>
      <c r="X43" s="96"/>
    </row>
    <row r="44" spans="1:24" ht="50.25" customHeight="1">
      <c r="A44" s="77"/>
      <c r="B44" s="78"/>
      <c r="C44" s="78"/>
      <c r="D44" s="80"/>
      <c r="E44" s="152"/>
      <c r="F44" s="82"/>
      <c r="G44" s="82"/>
      <c r="H44" s="82"/>
      <c r="I44" s="45"/>
      <c r="J44" s="45"/>
      <c r="K44" s="45"/>
      <c r="L44" s="84"/>
      <c r="M44" s="22" t="s">
        <v>23</v>
      </c>
      <c r="N44" s="23">
        <v>0.5</v>
      </c>
      <c r="O44" s="22" t="s">
        <v>27</v>
      </c>
      <c r="P44" s="23">
        <v>0.5</v>
      </c>
      <c r="Q44" s="23"/>
      <c r="R44" s="23"/>
      <c r="S44" s="23"/>
      <c r="T44" s="37"/>
      <c r="U44" s="27">
        <f>+T44*N44</f>
        <v>0</v>
      </c>
      <c r="V44" s="95"/>
      <c r="W44" s="95"/>
      <c r="X44" s="97"/>
    </row>
    <row r="45" spans="1:24" ht="44.25" customHeight="1">
      <c r="A45" s="57" t="s">
        <v>12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  <c r="N45" s="4">
        <f>SUM(N43:N44)</f>
        <v>1</v>
      </c>
      <c r="O45" s="4"/>
      <c r="P45" s="4">
        <f>SUM(P43:P44)</f>
        <v>1</v>
      </c>
      <c r="Q45" s="4">
        <f>SUM(Q43:Q44)</f>
        <v>0</v>
      </c>
      <c r="R45" s="4">
        <f>SUM(R43:R44)</f>
        <v>0</v>
      </c>
      <c r="S45" s="4">
        <f>SUM(S43:S44)</f>
        <v>0</v>
      </c>
      <c r="T45" s="10" t="s">
        <v>15</v>
      </c>
      <c r="U45" s="4">
        <f>SUM(U43:U44)</f>
        <v>0</v>
      </c>
      <c r="V45" s="4">
        <v>0.05</v>
      </c>
      <c r="W45" s="4">
        <f>+V45*U45</f>
        <v>0</v>
      </c>
      <c r="X45" s="8"/>
    </row>
    <row r="46" spans="1:24" ht="60" customHeight="1">
      <c r="A46" s="60" t="s">
        <v>34</v>
      </c>
      <c r="B46" s="63" t="s">
        <v>41</v>
      </c>
      <c r="C46" s="63" t="s">
        <v>85</v>
      </c>
      <c r="D46" s="79" t="s">
        <v>112</v>
      </c>
      <c r="E46" s="63" t="s">
        <v>84</v>
      </c>
      <c r="F46" s="81">
        <v>1</v>
      </c>
      <c r="G46" s="81">
        <v>1</v>
      </c>
      <c r="H46" s="81"/>
      <c r="I46" s="44"/>
      <c r="J46" s="44"/>
      <c r="K46" s="44"/>
      <c r="L46" s="83">
        <v>120</v>
      </c>
      <c r="M46" s="22" t="s">
        <v>22</v>
      </c>
      <c r="N46" s="23">
        <v>0.5</v>
      </c>
      <c r="O46" s="22" t="s">
        <v>27</v>
      </c>
      <c r="P46" s="23">
        <v>0.5</v>
      </c>
      <c r="Q46" s="23"/>
      <c r="R46" s="23"/>
      <c r="S46" s="23"/>
      <c r="T46" s="37"/>
      <c r="U46" s="27">
        <f>+T46*N46</f>
        <v>0</v>
      </c>
      <c r="V46" s="93"/>
      <c r="W46" s="93"/>
      <c r="X46" s="96"/>
    </row>
    <row r="47" spans="1:24" ht="50.25" customHeight="1">
      <c r="A47" s="77"/>
      <c r="B47" s="78"/>
      <c r="C47" s="78"/>
      <c r="D47" s="80"/>
      <c r="E47" s="78"/>
      <c r="F47" s="82"/>
      <c r="G47" s="82"/>
      <c r="H47" s="82"/>
      <c r="I47" s="45"/>
      <c r="J47" s="45"/>
      <c r="K47" s="45"/>
      <c r="L47" s="84"/>
      <c r="M47" s="22" t="s">
        <v>23</v>
      </c>
      <c r="N47" s="23">
        <v>0.5</v>
      </c>
      <c r="O47" s="22" t="s">
        <v>27</v>
      </c>
      <c r="P47" s="23">
        <v>0.5</v>
      </c>
      <c r="Q47" s="23"/>
      <c r="R47" s="23"/>
      <c r="S47" s="23"/>
      <c r="T47" s="37"/>
      <c r="U47" s="27">
        <f>+T47*N47</f>
        <v>0</v>
      </c>
      <c r="V47" s="95"/>
      <c r="W47" s="95"/>
      <c r="X47" s="97"/>
    </row>
    <row r="48" spans="1:24" ht="45" customHeight="1">
      <c r="A48" s="57" t="s">
        <v>12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4">
        <f>SUM(N46:N47)</f>
        <v>1</v>
      </c>
      <c r="O48" s="7"/>
      <c r="P48" s="4">
        <f>+P46+P47</f>
        <v>1</v>
      </c>
      <c r="Q48" s="4">
        <f>+Q46+Q47</f>
        <v>0</v>
      </c>
      <c r="R48" s="4">
        <f>+R46+R47</f>
        <v>0</v>
      </c>
      <c r="S48" s="4">
        <f>+S46+S47</f>
        <v>0</v>
      </c>
      <c r="T48" s="10" t="s">
        <v>15</v>
      </c>
      <c r="U48" s="4">
        <f>SUM(U46:U47)</f>
        <v>0</v>
      </c>
      <c r="V48" s="4">
        <v>0.05</v>
      </c>
      <c r="W48" s="4">
        <f>+V48*U48</f>
        <v>0</v>
      </c>
      <c r="X48" s="8"/>
    </row>
    <row r="49" spans="1:24" ht="46.5" customHeight="1">
      <c r="A49" s="60" t="s">
        <v>34</v>
      </c>
      <c r="B49" s="63" t="s">
        <v>41</v>
      </c>
      <c r="C49" s="63" t="s">
        <v>89</v>
      </c>
      <c r="D49" s="79" t="s">
        <v>113</v>
      </c>
      <c r="E49" s="63" t="s">
        <v>116</v>
      </c>
      <c r="F49" s="81">
        <v>1</v>
      </c>
      <c r="G49" s="83">
        <v>1</v>
      </c>
      <c r="H49" s="81"/>
      <c r="I49" s="44"/>
      <c r="J49" s="44"/>
      <c r="K49" s="44"/>
      <c r="L49" s="83">
        <v>20</v>
      </c>
      <c r="M49" s="22" t="s">
        <v>22</v>
      </c>
      <c r="N49" s="23">
        <v>0.5</v>
      </c>
      <c r="O49" s="22" t="s">
        <v>27</v>
      </c>
      <c r="P49" s="23">
        <v>0.5</v>
      </c>
      <c r="Q49" s="23"/>
      <c r="R49" s="23"/>
      <c r="S49" s="23"/>
      <c r="T49" s="37"/>
      <c r="U49" s="27">
        <f>+T49*N49</f>
        <v>0</v>
      </c>
      <c r="V49" s="42"/>
      <c r="W49" s="42"/>
      <c r="X49" s="43"/>
    </row>
    <row r="50" spans="1:24" ht="49.5" customHeight="1">
      <c r="A50" s="62"/>
      <c r="B50" s="64"/>
      <c r="C50" s="64"/>
      <c r="D50" s="80"/>
      <c r="E50" s="78"/>
      <c r="F50" s="88"/>
      <c r="G50" s="89"/>
      <c r="H50" s="82"/>
      <c r="I50" s="45"/>
      <c r="J50" s="45"/>
      <c r="K50" s="45"/>
      <c r="L50" s="89"/>
      <c r="M50" s="22" t="s">
        <v>23</v>
      </c>
      <c r="N50" s="23">
        <v>0.5</v>
      </c>
      <c r="O50" s="22" t="s">
        <v>27</v>
      </c>
      <c r="P50" s="23">
        <v>0.5</v>
      </c>
      <c r="Q50" s="23"/>
      <c r="R50" s="23"/>
      <c r="S50" s="23"/>
      <c r="T50" s="37"/>
      <c r="U50" s="27">
        <f>+T50*N50</f>
        <v>0</v>
      </c>
      <c r="V50" s="42"/>
      <c r="W50" s="42"/>
      <c r="X50" s="43"/>
    </row>
    <row r="51" spans="1:24" ht="38.25">
      <c r="A51" s="57" t="s">
        <v>12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  <c r="N51" s="4">
        <f>SUM(N49:N50)</f>
        <v>1</v>
      </c>
      <c r="O51" s="7"/>
      <c r="P51" s="4">
        <f>+P49+P50</f>
        <v>1</v>
      </c>
      <c r="Q51" s="4">
        <f>+Q49+Q50</f>
        <v>0</v>
      </c>
      <c r="R51" s="4">
        <f>+R49+R50</f>
        <v>0</v>
      </c>
      <c r="S51" s="4">
        <f>+S49+S50</f>
        <v>0</v>
      </c>
      <c r="T51" s="10" t="s">
        <v>15</v>
      </c>
      <c r="U51" s="4">
        <f>SUM(U49:U50)</f>
        <v>0</v>
      </c>
      <c r="V51" s="4">
        <v>0.05</v>
      </c>
      <c r="W51" s="4">
        <f>+V51*U51</f>
        <v>0</v>
      </c>
      <c r="X51" s="8"/>
    </row>
    <row r="52" spans="1:24" ht="46.5" customHeight="1">
      <c r="A52" s="60" t="s">
        <v>34</v>
      </c>
      <c r="B52" s="63" t="s">
        <v>41</v>
      </c>
      <c r="C52" s="65" t="s">
        <v>123</v>
      </c>
      <c r="D52" s="67" t="s">
        <v>126</v>
      </c>
      <c r="E52" s="65" t="s">
        <v>124</v>
      </c>
      <c r="F52" s="71"/>
      <c r="G52" s="71">
        <v>0.5</v>
      </c>
      <c r="H52" s="71"/>
      <c r="I52" s="53"/>
      <c r="J52" s="53"/>
      <c r="K52" s="53"/>
      <c r="L52" s="75">
        <v>100</v>
      </c>
      <c r="M52" s="55" t="s">
        <v>118</v>
      </c>
      <c r="N52" s="56">
        <v>0.5</v>
      </c>
      <c r="O52" s="55" t="s">
        <v>125</v>
      </c>
      <c r="P52" s="56">
        <v>0.25</v>
      </c>
      <c r="Q52" s="56">
        <v>0.25</v>
      </c>
      <c r="R52" s="56"/>
      <c r="S52" s="56"/>
      <c r="T52" s="37"/>
      <c r="U52" s="27">
        <f>+T52*N52</f>
        <v>0</v>
      </c>
      <c r="V52" s="50"/>
      <c r="W52" s="50"/>
      <c r="X52" s="51"/>
    </row>
    <row r="53" spans="1:24" ht="38.25" customHeight="1">
      <c r="A53" s="61"/>
      <c r="B53" s="64"/>
      <c r="C53" s="66"/>
      <c r="D53" s="68"/>
      <c r="E53" s="66"/>
      <c r="F53" s="72"/>
      <c r="G53" s="73"/>
      <c r="H53" s="72"/>
      <c r="I53" s="54"/>
      <c r="J53" s="54"/>
      <c r="K53" s="54"/>
      <c r="L53" s="76"/>
      <c r="M53" s="55" t="s">
        <v>119</v>
      </c>
      <c r="N53" s="56">
        <v>0.2</v>
      </c>
      <c r="O53" s="55" t="s">
        <v>125</v>
      </c>
      <c r="P53" s="56"/>
      <c r="Q53" s="56">
        <v>0.1</v>
      </c>
      <c r="R53" s="56">
        <v>0.1</v>
      </c>
      <c r="S53" s="56"/>
      <c r="T53" s="37"/>
      <c r="U53" s="27"/>
      <c r="V53" s="50"/>
      <c r="W53" s="50"/>
      <c r="X53" s="51"/>
    </row>
    <row r="54" spans="1:24" ht="36" customHeight="1">
      <c r="A54" s="61"/>
      <c r="B54" s="64"/>
      <c r="C54" s="66"/>
      <c r="D54" s="68"/>
      <c r="E54" s="66"/>
      <c r="F54" s="72"/>
      <c r="G54" s="73"/>
      <c r="H54" s="72"/>
      <c r="I54" s="54"/>
      <c r="J54" s="54"/>
      <c r="K54" s="54"/>
      <c r="L54" s="76"/>
      <c r="M54" s="55" t="s">
        <v>120</v>
      </c>
      <c r="N54" s="56">
        <v>0.1</v>
      </c>
      <c r="O54" s="55" t="s">
        <v>125</v>
      </c>
      <c r="P54" s="56"/>
      <c r="Q54" s="56"/>
      <c r="R54" s="56">
        <v>0.1</v>
      </c>
      <c r="S54" s="56"/>
      <c r="T54" s="37"/>
      <c r="U54" s="27"/>
      <c r="V54" s="50"/>
      <c r="W54" s="50"/>
      <c r="X54" s="51"/>
    </row>
    <row r="55" spans="1:24" ht="46.5" customHeight="1">
      <c r="A55" s="61"/>
      <c r="B55" s="64"/>
      <c r="C55" s="66"/>
      <c r="D55" s="68"/>
      <c r="E55" s="66"/>
      <c r="F55" s="72"/>
      <c r="G55" s="73"/>
      <c r="H55" s="72"/>
      <c r="I55" s="54"/>
      <c r="J55" s="54"/>
      <c r="K55" s="54"/>
      <c r="L55" s="76"/>
      <c r="M55" s="55" t="s">
        <v>121</v>
      </c>
      <c r="N55" s="56">
        <v>0.1</v>
      </c>
      <c r="O55" s="55" t="s">
        <v>125</v>
      </c>
      <c r="P55" s="56"/>
      <c r="Q55" s="56"/>
      <c r="R55" s="56">
        <v>0.05</v>
      </c>
      <c r="S55" s="56">
        <v>0.05</v>
      </c>
      <c r="T55" s="37"/>
      <c r="U55" s="27"/>
      <c r="V55" s="50"/>
      <c r="W55" s="50"/>
      <c r="X55" s="51"/>
    </row>
    <row r="56" spans="1:24" ht="49.5" customHeight="1">
      <c r="A56" s="62"/>
      <c r="B56" s="64"/>
      <c r="C56" s="66"/>
      <c r="D56" s="69"/>
      <c r="E56" s="70"/>
      <c r="F56" s="72"/>
      <c r="G56" s="73"/>
      <c r="H56" s="74"/>
      <c r="I56" s="54"/>
      <c r="J56" s="54"/>
      <c r="K56" s="54"/>
      <c r="L56" s="76"/>
      <c r="M56" s="55" t="s">
        <v>122</v>
      </c>
      <c r="N56" s="56">
        <v>0.1</v>
      </c>
      <c r="O56" s="55" t="s">
        <v>125</v>
      </c>
      <c r="P56" s="56"/>
      <c r="Q56" s="56"/>
      <c r="R56" s="56"/>
      <c r="S56" s="56">
        <v>0.1</v>
      </c>
      <c r="T56" s="37"/>
      <c r="U56" s="27">
        <f>+T56*N56</f>
        <v>0</v>
      </c>
      <c r="V56" s="50"/>
      <c r="W56" s="50"/>
      <c r="X56" s="51"/>
    </row>
    <row r="57" spans="1:24" ht="38.25">
      <c r="A57" s="57" t="s">
        <v>12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4">
        <f>SUM(N52:N56)</f>
        <v>0.9999999999999999</v>
      </c>
      <c r="O57" s="7"/>
      <c r="P57" s="4">
        <f>+P52+P53+P54+P55+P56</f>
        <v>0.25</v>
      </c>
      <c r="Q57" s="4">
        <f>+Q52+Q53+Q54+Q55+Q56</f>
        <v>0.35</v>
      </c>
      <c r="R57" s="4">
        <f>+R52+R53+R54+R55+R56</f>
        <v>0.25</v>
      </c>
      <c r="S57" s="4">
        <f>+S52+S53+S54+S55+S56</f>
        <v>0.15000000000000002</v>
      </c>
      <c r="T57" s="10" t="s">
        <v>15</v>
      </c>
      <c r="U57" s="4">
        <f>SUM(U52:U56)</f>
        <v>0</v>
      </c>
      <c r="V57" s="4">
        <v>0.1</v>
      </c>
      <c r="W57" s="4">
        <f>+V57*U57</f>
        <v>0</v>
      </c>
      <c r="X57" s="8"/>
    </row>
    <row r="58" spans="1:24" ht="69.75" customHeight="1">
      <c r="A58" s="142" t="s">
        <v>34</v>
      </c>
      <c r="B58" s="65" t="s">
        <v>43</v>
      </c>
      <c r="C58" s="65" t="s">
        <v>42</v>
      </c>
      <c r="D58" s="101" t="s">
        <v>114</v>
      </c>
      <c r="E58" s="101" t="s">
        <v>83</v>
      </c>
      <c r="F58" s="71">
        <v>0</v>
      </c>
      <c r="G58" s="140">
        <v>1</v>
      </c>
      <c r="H58" s="145"/>
      <c r="I58" s="145"/>
      <c r="J58" s="145"/>
      <c r="K58" s="145"/>
      <c r="L58" s="104">
        <f>4117*0.4</f>
        <v>1646.8000000000002</v>
      </c>
      <c r="M58" s="22" t="s">
        <v>127</v>
      </c>
      <c r="N58" s="14">
        <v>0.5</v>
      </c>
      <c r="O58" s="15" t="s">
        <v>26</v>
      </c>
      <c r="P58" s="3">
        <v>0.12</v>
      </c>
      <c r="Q58" s="3">
        <v>0.13</v>
      </c>
      <c r="R58" s="3">
        <v>0.12</v>
      </c>
      <c r="S58" s="3">
        <v>0.13</v>
      </c>
      <c r="T58" s="37"/>
      <c r="U58" s="27">
        <f>+T58*N58</f>
        <v>0</v>
      </c>
      <c r="V58" s="93"/>
      <c r="W58" s="93"/>
      <c r="X58" s="90"/>
    </row>
    <row r="59" spans="1:24" ht="75" customHeight="1">
      <c r="A59" s="143"/>
      <c r="B59" s="66"/>
      <c r="C59" s="66"/>
      <c r="D59" s="102"/>
      <c r="E59" s="102"/>
      <c r="F59" s="72"/>
      <c r="G59" s="141"/>
      <c r="H59" s="146"/>
      <c r="I59" s="146"/>
      <c r="J59" s="146"/>
      <c r="K59" s="146"/>
      <c r="L59" s="105"/>
      <c r="M59" s="22" t="s">
        <v>128</v>
      </c>
      <c r="N59" s="14">
        <v>0.5</v>
      </c>
      <c r="O59" s="15" t="s">
        <v>26</v>
      </c>
      <c r="P59" s="3">
        <v>0.12</v>
      </c>
      <c r="Q59" s="3">
        <v>0.13</v>
      </c>
      <c r="R59" s="3">
        <v>0.12</v>
      </c>
      <c r="S59" s="3">
        <v>0.13</v>
      </c>
      <c r="T59" s="37"/>
      <c r="U59" s="27">
        <f>+T59*N59</f>
        <v>0</v>
      </c>
      <c r="V59" s="94"/>
      <c r="W59" s="94"/>
      <c r="X59" s="91"/>
    </row>
    <row r="60" spans="1:24" ht="35.25" customHeight="1">
      <c r="A60" s="57" t="s">
        <v>12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4">
        <f>SUM(N58:N59)</f>
        <v>1</v>
      </c>
      <c r="O60" s="7"/>
      <c r="P60" s="4">
        <f>+P58+P59</f>
        <v>0.24</v>
      </c>
      <c r="Q60" s="4">
        <f>+Q58+Q59</f>
        <v>0.26</v>
      </c>
      <c r="R60" s="4">
        <f>+R58+R59</f>
        <v>0.24</v>
      </c>
      <c r="S60" s="4">
        <f>+S58+S59</f>
        <v>0.26</v>
      </c>
      <c r="T60" s="10" t="s">
        <v>15</v>
      </c>
      <c r="U60" s="4">
        <f>SUM(U58:U59)</f>
        <v>0</v>
      </c>
      <c r="V60" s="4">
        <v>0.15</v>
      </c>
      <c r="W60" s="4">
        <f>+V60*U60</f>
        <v>0</v>
      </c>
      <c r="X60" s="8"/>
    </row>
    <row r="61" spans="1:24" ht="57" customHeight="1">
      <c r="A61" s="119" t="s">
        <v>34</v>
      </c>
      <c r="B61" s="124" t="s">
        <v>18</v>
      </c>
      <c r="C61" s="124" t="s">
        <v>46</v>
      </c>
      <c r="D61" s="133" t="s">
        <v>115</v>
      </c>
      <c r="E61" s="124" t="s">
        <v>101</v>
      </c>
      <c r="F61" s="135">
        <v>0</v>
      </c>
      <c r="G61" s="98">
        <v>1</v>
      </c>
      <c r="H61" s="137"/>
      <c r="I61" s="137"/>
      <c r="J61" s="137"/>
      <c r="K61" s="137"/>
      <c r="L61" s="98">
        <f>4537*0.5</f>
        <v>2268.5</v>
      </c>
      <c r="M61" s="22" t="s">
        <v>127</v>
      </c>
      <c r="N61" s="14">
        <v>0.3</v>
      </c>
      <c r="O61" s="15" t="s">
        <v>26</v>
      </c>
      <c r="P61" s="3">
        <v>0.12</v>
      </c>
      <c r="Q61" s="3">
        <v>0.13</v>
      </c>
      <c r="R61" s="3">
        <v>0.12</v>
      </c>
      <c r="S61" s="3">
        <v>0.13</v>
      </c>
      <c r="T61" s="37"/>
      <c r="U61" s="27">
        <f>+T61*N61</f>
        <v>0</v>
      </c>
      <c r="V61" s="93"/>
      <c r="W61" s="93"/>
      <c r="X61" s="90"/>
    </row>
    <row r="62" spans="1:24" ht="81" customHeight="1">
      <c r="A62" s="132"/>
      <c r="B62" s="125"/>
      <c r="C62" s="125"/>
      <c r="D62" s="134"/>
      <c r="E62" s="125"/>
      <c r="F62" s="136"/>
      <c r="G62" s="99"/>
      <c r="H62" s="138"/>
      <c r="I62" s="138"/>
      <c r="J62" s="138"/>
      <c r="K62" s="138"/>
      <c r="L62" s="99"/>
      <c r="M62" s="22" t="s">
        <v>128</v>
      </c>
      <c r="N62" s="19">
        <v>0.3</v>
      </c>
      <c r="O62" s="15" t="s">
        <v>26</v>
      </c>
      <c r="P62" s="3">
        <v>0.12</v>
      </c>
      <c r="Q62" s="3">
        <v>0.13</v>
      </c>
      <c r="R62" s="3">
        <v>0.12</v>
      </c>
      <c r="S62" s="3">
        <v>0.13</v>
      </c>
      <c r="T62" s="37"/>
      <c r="U62" s="27">
        <f>+T62*N62</f>
        <v>0</v>
      </c>
      <c r="V62" s="94"/>
      <c r="W62" s="94"/>
      <c r="X62" s="91"/>
    </row>
    <row r="63" spans="1:24" ht="35.25" customHeight="1">
      <c r="A63" s="57" t="s">
        <v>12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4">
        <f>SUM(N61:N62)</f>
        <v>0.6</v>
      </c>
      <c r="O63" s="7"/>
      <c r="P63" s="4">
        <f>+P61+P62</f>
        <v>0.24</v>
      </c>
      <c r="Q63" s="4">
        <f>+Q61+Q62</f>
        <v>0.26</v>
      </c>
      <c r="R63" s="4">
        <f>+R61+R62</f>
        <v>0.24</v>
      </c>
      <c r="S63" s="4">
        <f>+S61+S62</f>
        <v>0.26</v>
      </c>
      <c r="T63" s="10" t="s">
        <v>15</v>
      </c>
      <c r="U63" s="4">
        <f>SUM(U61:U62)</f>
        <v>0</v>
      </c>
      <c r="V63" s="4">
        <v>0.15</v>
      </c>
      <c r="W63" s="4">
        <f>+V63*U63</f>
        <v>0</v>
      </c>
      <c r="X63" s="8"/>
    </row>
    <row r="64" spans="1:24" ht="34.5" customHeight="1">
      <c r="A64" s="57" t="s">
        <v>10</v>
      </c>
      <c r="B64" s="58"/>
      <c r="C64" s="58"/>
      <c r="D64" s="58"/>
      <c r="E64" s="58"/>
      <c r="F64" s="58"/>
      <c r="G64" s="59"/>
      <c r="H64" s="32"/>
      <c r="I64" s="32"/>
      <c r="J64" s="32"/>
      <c r="K64" s="32"/>
      <c r="L64" s="6">
        <f>+L9+L15+L20+L22+L26+L29+L33+L36+L40+L43+L46+L49+L58+L61+L52</f>
        <v>6723.3</v>
      </c>
      <c r="M64" s="6"/>
      <c r="N64" s="6"/>
      <c r="O64" s="11"/>
      <c r="P64" s="12"/>
      <c r="Q64" s="12"/>
      <c r="R64" s="12"/>
      <c r="S64" s="12"/>
      <c r="T64" s="12"/>
      <c r="U64" s="13"/>
      <c r="V64" s="9">
        <f>V14+V19+V21+V25+V28+V32+V35+V39+V42+V45+V48+V51+V60+V63+V57</f>
        <v>1</v>
      </c>
      <c r="W64" s="9">
        <f>W14+W19+W21+W25+W28+W32+W35+W39+W42+W45+W48+W51+W60+W63+W57</f>
        <v>0</v>
      </c>
      <c r="X64" s="8"/>
    </row>
    <row r="67" spans="1:2" ht="15">
      <c r="A67" s="18"/>
      <c r="B67" s="18"/>
    </row>
    <row r="68" ht="15">
      <c r="A68" s="1" t="s">
        <v>30</v>
      </c>
    </row>
  </sheetData>
  <sheetProtection/>
  <mergeCells count="215">
    <mergeCell ref="A3:W3"/>
    <mergeCell ref="A1:W1"/>
    <mergeCell ref="A2:W2"/>
    <mergeCell ref="A28:M28"/>
    <mergeCell ref="L26:L27"/>
    <mergeCell ref="D26:D27"/>
    <mergeCell ref="E26:E27"/>
    <mergeCell ref="C26:C27"/>
    <mergeCell ref="A5:N5"/>
    <mergeCell ref="N7:N8"/>
    <mergeCell ref="V7:V8"/>
    <mergeCell ref="D7:D8"/>
    <mergeCell ref="U7:U8"/>
    <mergeCell ref="G7:G8"/>
    <mergeCell ref="F7:F8"/>
    <mergeCell ref="A9:A13"/>
    <mergeCell ref="B9:B13"/>
    <mergeCell ref="C9:C13"/>
    <mergeCell ref="D9:D13"/>
    <mergeCell ref="E9:E13"/>
    <mergeCell ref="F9:F13"/>
    <mergeCell ref="G9:G13"/>
    <mergeCell ref="L9:L13"/>
    <mergeCell ref="W26:W27"/>
    <mergeCell ref="V9:V13"/>
    <mergeCell ref="A35:M35"/>
    <mergeCell ref="B29:B31"/>
    <mergeCell ref="A33:A34"/>
    <mergeCell ref="E58:E59"/>
    <mergeCell ref="D58:D59"/>
    <mergeCell ref="V58:V59"/>
    <mergeCell ref="V33:V34"/>
    <mergeCell ref="V29:V31"/>
    <mergeCell ref="C49:C50"/>
    <mergeCell ref="D49:D50"/>
    <mergeCell ref="E49:E50"/>
    <mergeCell ref="F49:F50"/>
    <mergeCell ref="G49:G50"/>
    <mergeCell ref="H49:H50"/>
    <mergeCell ref="L49:L50"/>
    <mergeCell ref="L43:L44"/>
    <mergeCell ref="H43:H44"/>
    <mergeCell ref="L36:L38"/>
    <mergeCell ref="L40:L41"/>
    <mergeCell ref="A42:M42"/>
    <mergeCell ref="K26:K27"/>
    <mergeCell ref="H29:H31"/>
    <mergeCell ref="I29:I31"/>
    <mergeCell ref="W15:W18"/>
    <mergeCell ref="W9:W13"/>
    <mergeCell ref="K15:K18"/>
    <mergeCell ref="I58:I59"/>
    <mergeCell ref="J58:J59"/>
    <mergeCell ref="K58:K59"/>
    <mergeCell ref="A36:A38"/>
    <mergeCell ref="B36:B38"/>
    <mergeCell ref="C36:C38"/>
    <mergeCell ref="D36:D38"/>
    <mergeCell ref="E36:E38"/>
    <mergeCell ref="A39:M39"/>
    <mergeCell ref="A51:M51"/>
    <mergeCell ref="A43:A44"/>
    <mergeCell ref="B43:B44"/>
    <mergeCell ref="C43:C44"/>
    <mergeCell ref="D43:D44"/>
    <mergeCell ref="E43:E44"/>
    <mergeCell ref="F43:F44"/>
    <mergeCell ref="G43:G44"/>
    <mergeCell ref="H33:H34"/>
    <mergeCell ref="A49:A50"/>
    <mergeCell ref="B49:B50"/>
    <mergeCell ref="J29:J31"/>
    <mergeCell ref="A64:G64"/>
    <mergeCell ref="B7:B8"/>
    <mergeCell ref="A7:A8"/>
    <mergeCell ref="A19:M19"/>
    <mergeCell ref="F58:F59"/>
    <mergeCell ref="G58:G59"/>
    <mergeCell ref="L58:L59"/>
    <mergeCell ref="A58:A59"/>
    <mergeCell ref="B58:B59"/>
    <mergeCell ref="C58:C59"/>
    <mergeCell ref="A60:M60"/>
    <mergeCell ref="A25:M25"/>
    <mergeCell ref="A14:M14"/>
    <mergeCell ref="A15:A18"/>
    <mergeCell ref="L15:L18"/>
    <mergeCell ref="B15:B18"/>
    <mergeCell ref="H58:H59"/>
    <mergeCell ref="H7:K7"/>
    <mergeCell ref="I9:I13"/>
    <mergeCell ref="J9:J13"/>
    <mergeCell ref="K9:K13"/>
    <mergeCell ref="H15:H18"/>
    <mergeCell ref="I15:I18"/>
    <mergeCell ref="J15:J18"/>
    <mergeCell ref="V61:V62"/>
    <mergeCell ref="X61:X62"/>
    <mergeCell ref="W61:W62"/>
    <mergeCell ref="A63:M63"/>
    <mergeCell ref="A61:A62"/>
    <mergeCell ref="B61:B62"/>
    <mergeCell ref="C61:C62"/>
    <mergeCell ref="D61:D62"/>
    <mergeCell ref="E61:E62"/>
    <mergeCell ref="F61:F62"/>
    <mergeCell ref="G61:G62"/>
    <mergeCell ref="L61:L62"/>
    <mergeCell ref="H61:H62"/>
    <mergeCell ref="I61:I62"/>
    <mergeCell ref="J61:J62"/>
    <mergeCell ref="K61:K62"/>
    <mergeCell ref="X58:X59"/>
    <mergeCell ref="V26:V27"/>
    <mergeCell ref="X26:X27"/>
    <mergeCell ref="X29:X31"/>
    <mergeCell ref="W58:W59"/>
    <mergeCell ref="W33:W34"/>
    <mergeCell ref="X36:X38"/>
    <mergeCell ref="V36:V38"/>
    <mergeCell ref="W36:W38"/>
    <mergeCell ref="V40:V41"/>
    <mergeCell ref="W40:W41"/>
    <mergeCell ref="X40:X41"/>
    <mergeCell ref="W29:W31"/>
    <mergeCell ref="V43:V44"/>
    <mergeCell ref="W43:W44"/>
    <mergeCell ref="V46:V47"/>
    <mergeCell ref="W46:W47"/>
    <mergeCell ref="X7:X8"/>
    <mergeCell ref="F26:F27"/>
    <mergeCell ref="L33:L34"/>
    <mergeCell ref="D29:D31"/>
    <mergeCell ref="D33:D34"/>
    <mergeCell ref="X33:X34"/>
    <mergeCell ref="W7:W8"/>
    <mergeCell ref="L7:L8"/>
    <mergeCell ref="O7:O8"/>
    <mergeCell ref="M7:M8"/>
    <mergeCell ref="E7:E8"/>
    <mergeCell ref="G26:G27"/>
    <mergeCell ref="A21:M21"/>
    <mergeCell ref="A26:A27"/>
    <mergeCell ref="C29:C31"/>
    <mergeCell ref="C33:C34"/>
    <mergeCell ref="P7:S7"/>
    <mergeCell ref="C7:C8"/>
    <mergeCell ref="B26:B27"/>
    <mergeCell ref="A29:A31"/>
    <mergeCell ref="G29:G31"/>
    <mergeCell ref="F29:F31"/>
    <mergeCell ref="E29:E31"/>
    <mergeCell ref="T7:T8"/>
    <mergeCell ref="X9:X13"/>
    <mergeCell ref="V15:V18"/>
    <mergeCell ref="B33:B34"/>
    <mergeCell ref="A32:M32"/>
    <mergeCell ref="G33:G34"/>
    <mergeCell ref="E33:E34"/>
    <mergeCell ref="F33:F34"/>
    <mergeCell ref="L29:L31"/>
    <mergeCell ref="C15:C18"/>
    <mergeCell ref="D15:D18"/>
    <mergeCell ref="E15:E18"/>
    <mergeCell ref="F15:F18"/>
    <mergeCell ref="G15:G18"/>
    <mergeCell ref="A22:A24"/>
    <mergeCell ref="B22:B24"/>
    <mergeCell ref="C22:C24"/>
    <mergeCell ref="D22:D24"/>
    <mergeCell ref="E22:E24"/>
    <mergeCell ref="G22:G24"/>
    <mergeCell ref="L22:L24"/>
    <mergeCell ref="H26:H27"/>
    <mergeCell ref="I26:I27"/>
    <mergeCell ref="J26:J27"/>
    <mergeCell ref="H9:H13"/>
    <mergeCell ref="K29:K31"/>
    <mergeCell ref="F36:F38"/>
    <mergeCell ref="G36:G38"/>
    <mergeCell ref="H36:H38"/>
    <mergeCell ref="X22:X24"/>
    <mergeCell ref="V22:V24"/>
    <mergeCell ref="W22:W24"/>
    <mergeCell ref="X46:X47"/>
    <mergeCell ref="X43:X44"/>
    <mergeCell ref="A45:M45"/>
    <mergeCell ref="A40:A41"/>
    <mergeCell ref="B40:B41"/>
    <mergeCell ref="C40:C41"/>
    <mergeCell ref="D40:D41"/>
    <mergeCell ref="E40:E41"/>
    <mergeCell ref="F40:F41"/>
    <mergeCell ref="G40:G41"/>
    <mergeCell ref="H40:H41"/>
    <mergeCell ref="A48:M48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A57:M57"/>
    <mergeCell ref="A52:A56"/>
    <mergeCell ref="B52:B56"/>
    <mergeCell ref="C52:C56"/>
    <mergeCell ref="D52:D56"/>
    <mergeCell ref="E52:E56"/>
    <mergeCell ref="F52:F56"/>
    <mergeCell ref="G52:G56"/>
    <mergeCell ref="H52:H56"/>
    <mergeCell ref="L52:L56"/>
  </mergeCells>
  <dataValidations count="1">
    <dataValidation type="textLength" operator="lessThanOrEqual" allowBlank="1" showInputMessage="1" showErrorMessage="1" sqref="X1:X8 X14 X19 X21 X63:X65536 X28 X32 X60 X25 X35 X42 X39 X45 X48 X51 X57">
      <formula1>350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1" manualBreakCount="1">
    <brk id="1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2017-02-13T19:32:14Z</cp:lastPrinted>
  <dcterms:created xsi:type="dcterms:W3CDTF">2010-12-21T15:57:45Z</dcterms:created>
  <dcterms:modified xsi:type="dcterms:W3CDTF">2017-02-13T19:32:51Z</dcterms:modified>
  <cp:category/>
  <cp:version/>
  <cp:contentType/>
  <cp:contentStatus/>
</cp:coreProperties>
</file>