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45" tabRatio="602" activeTab="0"/>
  </bookViews>
  <sheets>
    <sheet name="Formulación" sheetId="1" r:id="rId1"/>
  </sheets>
  <definedNames>
    <definedName name="_xlnm.Print_Area" localSheetId="0">'Formulación'!$A$5:$W$72</definedName>
    <definedName name="_xlnm.Print_Titles" localSheetId="0">'Formulación'!$8:$9</definedName>
  </definedNames>
  <calcPr fullCalcOnLoad="1"/>
</workbook>
</file>

<file path=xl/comments1.xml><?xml version="1.0" encoding="utf-8"?>
<comments xmlns="http://schemas.openxmlformats.org/spreadsheetml/2006/main">
  <authors>
    <author>bgiraldo</author>
    <author>BGIRALDO</author>
    <author>TdeA</author>
    <author>juan ortega</author>
  </authors>
  <commentList>
    <comment ref="T8" authorId="0">
      <text>
        <r>
          <rPr>
            <b/>
            <sz val="8"/>
            <rFont val="Tahoma"/>
            <family val="2"/>
          </rPr>
          <t>bgiraldo:</t>
        </r>
        <r>
          <rPr>
            <sz val="8"/>
            <rFont val="Tahoma"/>
            <family val="2"/>
          </rPr>
          <t xml:space="preserve">
Digite en esta celda el porcentaje de ejecución para cada actividad en valores de 0% a 100%</t>
        </r>
      </text>
    </comment>
    <comment ref="X8" authorId="1">
      <text>
        <r>
          <rPr>
            <b/>
            <sz val="9"/>
            <rFont val="Tahoma"/>
            <family val="2"/>
          </rPr>
          <t>BGIRALDO:</t>
        </r>
        <r>
          <rPr>
            <sz val="9"/>
            <rFont val="Tahoma"/>
            <family val="2"/>
          </rPr>
          <t xml:space="preserve">
</t>
        </r>
        <r>
          <rPr>
            <b/>
            <sz val="9"/>
            <rFont val="Tahoma"/>
            <family val="2"/>
          </rPr>
          <t>En esta celda registre los detalles de la ejecución de la meta, Ejplo:</t>
        </r>
        <r>
          <rPr>
            <sz val="9"/>
            <rFont val="Tahoma"/>
            <family val="2"/>
          </rPr>
          <t xml:space="preserve">
No. De cursos realizados: temáticas, No. De participantes por cada curso
 . No. De convenios suscritos,   Nombre de las Entidades con las cuales se suscribieron.
 No. De programas Autoevaluados, Nombres de los programas Autoevaluados.
 No. De docentes en movilidad académica saliente, nombre del docente y lugar de destino.
 No. de Docentes en movilidad académica entrante, nombre del docente y lugar de procedencia
               </t>
        </r>
      </text>
    </comment>
    <comment ref="H30" authorId="2">
      <text>
        <r>
          <rPr>
            <b/>
            <sz val="9"/>
            <rFont val="Tahoma"/>
            <family val="2"/>
          </rPr>
          <t>TdeA:</t>
        </r>
        <r>
          <rPr>
            <sz val="9"/>
            <rFont val="Tahoma"/>
            <family val="2"/>
          </rPr>
          <t xml:space="preserve">
El valor asignado hace referencia a la cantidad de estudiantes que provienen de áreas metropolitanas en toda Colombia en nivel pregrado)</t>
        </r>
      </text>
    </comment>
    <comment ref="H33" authorId="2">
      <text>
        <r>
          <rPr>
            <b/>
            <sz val="9"/>
            <rFont val="Tahoma"/>
            <family val="2"/>
          </rPr>
          <t>TdeA:</t>
        </r>
        <r>
          <rPr>
            <sz val="9"/>
            <rFont val="Tahoma"/>
            <family val="2"/>
          </rPr>
          <t xml:space="preserve">
El valor asignado hace referencia a la cantidad de estudiantes que provienen de áreas metropolitanas en toda Colombia en nivel posgrado)</t>
        </r>
      </text>
    </comment>
    <comment ref="H64" authorId="2">
      <text>
        <r>
          <rPr>
            <b/>
            <sz val="9"/>
            <rFont val="Tahoma"/>
            <family val="2"/>
          </rPr>
          <t>TdeA:</t>
        </r>
        <r>
          <rPr>
            <sz val="9"/>
            <rFont val="Tahoma"/>
            <family val="2"/>
          </rPr>
          <t xml:space="preserve">
meta orientada en gran parte a docentes y egresados de la facultad</t>
        </r>
      </text>
    </comment>
    <comment ref="H24" authorId="3">
      <text>
        <r>
          <rPr>
            <sz val="9"/>
            <rFont val="Tahoma"/>
            <family val="2"/>
          </rPr>
          <t xml:space="preserve">De 6 programas acreditables se tienen 5 acreditados
</t>
        </r>
      </text>
    </comment>
  </commentList>
</comments>
</file>

<file path=xl/sharedStrings.xml><?xml version="1.0" encoding="utf-8"?>
<sst xmlns="http://schemas.openxmlformats.org/spreadsheetml/2006/main" count="250" uniqueCount="142">
  <si>
    <t>PLAN DE ACCIÓN - Vigencia: 2021</t>
  </si>
  <si>
    <t>Codigo: FO-PIN-02</t>
  </si>
  <si>
    <t>Versión: 02</t>
  </si>
  <si>
    <t>Fecha de aprobación: Febrero 26 de 2021</t>
  </si>
  <si>
    <t>Pagina 1 de 1</t>
  </si>
  <si>
    <t>DEPENDENCIA: Facultad de Ciencias Administrativas y Económicas</t>
  </si>
  <si>
    <t>Línea estratégica</t>
  </si>
  <si>
    <t>Objetivo estratégico</t>
  </si>
  <si>
    <t xml:space="preserve">Estrategia </t>
  </si>
  <si>
    <t>Codigo Proyecto</t>
  </si>
  <si>
    <t>Proyecto</t>
  </si>
  <si>
    <t xml:space="preserve">Resposable </t>
  </si>
  <si>
    <t>Indicador</t>
  </si>
  <si>
    <t>Meta 2021</t>
  </si>
  <si>
    <t>Logro de la Meta</t>
  </si>
  <si>
    <t>Presupuesto 
  (millones de pesos)</t>
  </si>
  <si>
    <t>Actividades</t>
  </si>
  <si>
    <t>Ponderacion actividad</t>
  </si>
  <si>
    <t>Avance físico programado %</t>
  </si>
  <si>
    <t>% ejecución de la actividad</t>
  </si>
  <si>
    <t>% ejecución del indicador</t>
  </si>
  <si>
    <t>% ponderación del indicador</t>
  </si>
  <si>
    <t>ejecución Vs ponderación</t>
  </si>
  <si>
    <t>Evidencias de la ejecución del indicador</t>
  </si>
  <si>
    <t>Marzo</t>
  </si>
  <si>
    <t>Junio</t>
  </si>
  <si>
    <t>Septiembre</t>
  </si>
  <si>
    <t>Diciembre</t>
  </si>
  <si>
    <t>diciembre</t>
  </si>
  <si>
    <t xml:space="preserve">LE1  Calidad Académica con Pertinencia </t>
  </si>
  <si>
    <t>O1 Consolidar  la  calidad  académica</t>
  </si>
  <si>
    <t>E1 Oferta académica pertinente y de calidad</t>
  </si>
  <si>
    <t xml:space="preserve">01010101-2021
</t>
  </si>
  <si>
    <t>Oferta Académica pertinente y de calidad</t>
  </si>
  <si>
    <t>Facultad de Ciencias Administrativas y Económicas</t>
  </si>
  <si>
    <t>1. Número de programas nuevos de pregrado presentados al MEN</t>
  </si>
  <si>
    <t>Estudio de factibilidad  del programa de Pregrado</t>
  </si>
  <si>
    <t>1. Pregrado Admistración y Desarrollo Territoria: Actas de aprobación de iniciar proceso de solicitud del RC del programa, estudio de factibilidad, información requerida para solicitar RC.
2. Tecnología en Gestión del Talento Humano: Actas de aprobación de  iniciar proceso de solicitud del RC del programa, análilisis de factibilidad, información requerida para solicitar RC.</t>
  </si>
  <si>
    <t>Construcción de información según requerimientos del MEN para solicitar registro calificado</t>
  </si>
  <si>
    <t>Registrar solicitud de Registro Calificado en la plataforma SACES</t>
  </si>
  <si>
    <t>TOTAL ACUMULADO INDICADOR</t>
  </si>
  <si>
    <t>2. Número de programas nuevos de posgrado presentados al MEN</t>
  </si>
  <si>
    <t>1. Postgradp: doctorado en  economía y finanzas: Actas de aprobación de iniciar proceso de solicitud del RC del programa, estudio de factibilidad, información requerida para solicitar RC, plan de desarrollo de programas nuevos.
Se radicará la solicitud del RC en el primer trimestre del 2022.</t>
  </si>
  <si>
    <t>Construcción de información requerida para solicitar registro calificado</t>
  </si>
  <si>
    <t>3. Número de programas nuevos de educación continua</t>
  </si>
  <si>
    <t xml:space="preserve">Diseñar los cursos, diplomados o seminarios  </t>
  </si>
  <si>
    <t>1. Curso de excel avanzado: Diseño, acta de cierra, lista de paricipantes,registros fotográfcos, link grabaciones, E.card.
2. Cátedra abierta internacional: Global Money Week, donde el Complejo seleccionado como sede: imagénes, E.card, carta de invitación.
3. Taller de direccionamiento estratégico
4. Taller de empoderamiento. Fundación Proyecto mujer Colombia</t>
  </si>
  <si>
    <t xml:space="preserve">Presentar las propuestas de diplomados o seminarios </t>
  </si>
  <si>
    <t>4. Índice de currículos comparados con programas internacionales</t>
  </si>
  <si>
    <t>Realizar plan de trabajo con docentes para la internacionalización curricular</t>
  </si>
  <si>
    <t>1. Documentos terminados: Contaduría Pública, Negocios internacionales, Administración Financiera.
2. Documentos en proceso: Administración Comercial.
3. Planes de internacionalización y PEP</t>
  </si>
  <si>
    <t>Acompañar el desarrollo de proyectos de internacionalización curricular</t>
  </si>
  <si>
    <t>5. Índice de programas de pregrado acreditables acreditados nacionalmente</t>
  </si>
  <si>
    <t xml:space="preserve">Seguimiento a los planes de mejoramiento </t>
  </si>
  <si>
    <t>1. Planes de mejoramiento y los autoseguimientos de los programas académicos a diciembre 15 de 2021.</t>
  </si>
  <si>
    <t xml:space="preserve">N° de eventos, cursos o proyectos de Extensión, investigación en cooperación con otras Facultades y/o  egresados </t>
  </si>
  <si>
    <t>1 Congreso internacional de sostenibilidad e innovación para la competitividad (I.U San Mateo Bogotá, IU Digital de Antioquia, Universidad Vasco de Quiroga Méxixo UVAQ)
2. Presentación de propuesta de consultoría e interventoría a la FLA.
3. Registrar Etnias y voluntariasdo con mujeres vistoriosas</t>
  </si>
  <si>
    <t xml:space="preserve">Potenciar la relación del egresado como agente transformador de la vida académica y social </t>
  </si>
  <si>
    <t>1. Plan de direccionamiento estratégico
2. Convocatoria Escuela internacional de innovación social: Egresados emprededores</t>
  </si>
  <si>
    <t>Mantener convenios  activos con las Instituciones Educativas para generar  la articulación con la educación media</t>
  </si>
  <si>
    <t>1. Convenios vigentes.
2. Convenios en tramite</t>
  </si>
  <si>
    <t>Estratgias para generar participación de estudiantes en actividades de sensibilización</t>
  </si>
  <si>
    <t>1. Inducción estudiantes: listados de asistencia.
2. Elección de representantes al Consejo Facultad: E-card, listados de asistencia, acta de cierre.</t>
  </si>
  <si>
    <t>E2 Aumento de la cobertura de educación superior  en áreas metropolitanas</t>
  </si>
  <si>
    <t>01010201-2021</t>
  </si>
  <si>
    <t>Cobertura en Educación Superior</t>
  </si>
  <si>
    <t>6. Número de estudiantes matriculados en pregrado provenientes de áreas metropolitanas</t>
  </si>
  <si>
    <t xml:space="preserve">3.971
</t>
  </si>
  <si>
    <t xml:space="preserve">Determinar la oferta académica </t>
  </si>
  <si>
    <t>1. Acta de Consejo de Facultad.</t>
  </si>
  <si>
    <t>Realizar seguimiento al proceso de inscripción y matrícula</t>
  </si>
  <si>
    <t>1. Seguimientos enviados por Adminisiones y registros.</t>
  </si>
  <si>
    <t>7. Número de estudiantes matriculados en posgrado provenientes de áreas metropolitanas</t>
  </si>
  <si>
    <t>Diseñar la programación académica de los programas</t>
  </si>
  <si>
    <t>1. Estadísitcas de matriculados.
2. Programación académica semestre 2021-1</t>
  </si>
  <si>
    <t xml:space="preserve">Implementar las estrategias de retención y Permanencia de estudiantes  </t>
  </si>
  <si>
    <t>1. Documento  estrategias (matricula cero, becas externas, flexibilidad académicas, levantamiento de prerrequisitos, hologacipon de asignaturas, ciclos propedeuticos sin graduar), conferencias, webwinar, Simposio Internacional, semillero de investigación, acompañamiento personalizado.</t>
  </si>
  <si>
    <t xml:space="preserve">E3 Fortalecimiento y cualificación de la Planta Docente </t>
  </si>
  <si>
    <t>01010302-2021</t>
  </si>
  <si>
    <t>Docentes Tiempo Completo bilingües y herramientas TIC</t>
  </si>
  <si>
    <t>8. Índice de docentes de tiempo completo  que tienen por lo menos nivel B1 en inglés</t>
  </si>
  <si>
    <t>Invitación a los docentes a participar  en capacitación y cursos</t>
  </si>
  <si>
    <t>1. Estadísticas de participación en cursos de inglés.
2. Correos enviados desde GH</t>
  </si>
  <si>
    <t>9. Índice de docentes de tiempo completo capacitados en herramientas TIC</t>
  </si>
  <si>
    <t>1. Listados de participantes en capacitaciones y cursos. SEBASTIAN GOMEZ
Saber Pro, pedaogía, cátedra TdeA, internacionalización de currículo
Revisar estadísticas del 2020 Sebastián Gómez</t>
  </si>
  <si>
    <t>01010303-2021</t>
  </si>
  <si>
    <t>Docentes Tiempo Completo Interculturales</t>
  </si>
  <si>
    <t xml:space="preserve">   
Facultad de Ciencias Administrativas y Económicas</t>
  </si>
  <si>
    <t>10. Número de docentes de tiempo completo en movilidad académica saliente</t>
  </si>
  <si>
    <t>Promover y generar oportunidades  de movilidad académica</t>
  </si>
  <si>
    <t>1. Listado de docentes participantes. La movilidad ha sido virtual por la situación actual.En caso de que se den presenciales registrar así.</t>
  </si>
  <si>
    <t>11. Número de docentes en movilidad académica entrante</t>
  </si>
  <si>
    <t>1. Listado de docentes participantes
Relacionar entregables a la oficina de internacionalización en caso de que se tengan.</t>
  </si>
  <si>
    <t xml:space="preserve">LE2  Visibilidad local, regional y nacional </t>
  </si>
  <si>
    <t>O1 TdeA más Conectado con la Sociedad</t>
  </si>
  <si>
    <t>E1 Articulación Academia-Empresa-Estado</t>
  </si>
  <si>
    <t>02010103-2021</t>
  </si>
  <si>
    <t>Participación de docentes en proyectos de extensión</t>
  </si>
  <si>
    <t>12. Número de docentes vinculados en proyectos de extensión</t>
  </si>
  <si>
    <t>Asociar el docente responsable al proyecto</t>
  </si>
  <si>
    <t>1. Documentos proyectos</t>
  </si>
  <si>
    <t>Seguimiento de avance del proyecto</t>
  </si>
  <si>
    <t>1, Documentos seguimiento</t>
  </si>
  <si>
    <t>LE4 Consolidación de la Investigación y la Internacionalización</t>
  </si>
  <si>
    <t>O1 Consolidar la investigación formativa, científica y aplicada que propicie la transferencia de conocimiento, tecnología e innovación</t>
  </si>
  <si>
    <t>E2 Productos de investigación e innovación de alto impacto</t>
  </si>
  <si>
    <t>04010201-2021</t>
  </si>
  <si>
    <t>Producción científica y tecnológica de alto nivel</t>
  </si>
  <si>
    <t>13. Número de artículos, libros o capítulos publicados en revistas indexadas en los índices bibliográficos de citaciones  (ISI o Scopus) con coautoría internacional</t>
  </si>
  <si>
    <t>Identificar las temáticas</t>
  </si>
  <si>
    <t xml:space="preserve">1. Grupo de investigación RED
2. Grupo de investigación Estudios internacionales
3. Grupo de investigación Observatorio Público
</t>
  </si>
  <si>
    <t>Elaboración de los materiales académicos</t>
  </si>
  <si>
    <t>Aprobación del material por El Consejo de Facultad</t>
  </si>
  <si>
    <t>O2 Consolidación de la cultura de la internacionalización y la ciudadanía global en el TdeA</t>
  </si>
  <si>
    <t xml:space="preserve">E1 Fortalecimiento de los procesos de Internalización </t>
  </si>
  <si>
    <t>04020101-2021</t>
  </si>
  <si>
    <t>Comunidad académica con pensamiento global</t>
  </si>
  <si>
    <t xml:space="preserve">14. Número estudiantes en movilidad académica saliente internacional </t>
  </si>
  <si>
    <t>1. BD Dirección de Internacionalización</t>
  </si>
  <si>
    <t xml:space="preserve">15. Número estudiantes en movilidad académica entrante  internacional </t>
  </si>
  <si>
    <t>16. Índice de Docentes capacitados en el desarrollo y apropiación de la Internacionalización</t>
  </si>
  <si>
    <t xml:space="preserve">1. Listado de participantes
2. Planes de internacionalización del currículo
</t>
  </si>
  <si>
    <t>LE5 Emprendimiento e Innovación</t>
  </si>
  <si>
    <t>O1 Establecer estrategias para fomentar la creación, formalización y emprendimiento empresarial en  la comunidad  TdeA</t>
  </si>
  <si>
    <t>E1 TdeA Emprende</t>
  </si>
  <si>
    <t>05010101-2021</t>
  </si>
  <si>
    <t>TdeA Emprende</t>
  </si>
  <si>
    <t>17. Inclusión de habilidades blandas  en currículos, para el fomento del emprendimiento</t>
  </si>
  <si>
    <t xml:space="preserve">Identificar habilidades blandas a implementar
</t>
  </si>
  <si>
    <t>1. Propuesta de habilidads a incluir en los currículos.</t>
  </si>
  <si>
    <t xml:space="preserve">
Actualización del  currículo del programa</t>
  </si>
  <si>
    <t>1. DM de Administración Comercial y de Administración Financiera, direccionamiento estratégico de la facultad.</t>
  </si>
  <si>
    <t xml:space="preserve">18. Número de proyectos de emprendimiento e innovación </t>
  </si>
  <si>
    <t>Identificar proyectos de emprendimiento e innovación en fase de ideas de negocio, incubación o en ejecución.</t>
  </si>
  <si>
    <t>1. Listado de proyectos identificados.
Especificar la cantidad superior relacionada con los proyectos de emprendimiento
Relacionar seguimientos, apoyos, capacitaciones y demás gestiones</t>
  </si>
  <si>
    <t>19. Número de docentes, empleados, egresados  y administrativos capacitados en emprendimiento e innovación</t>
  </si>
  <si>
    <t>Planeación de capacitaciones</t>
  </si>
  <si>
    <t>1. Documento propuesta</t>
  </si>
  <si>
    <t>Ejecución de capacitaciones</t>
  </si>
  <si>
    <t>2. Listado de participantes</t>
  </si>
  <si>
    <t>TOTAL  PLAN DE ACCIÓN</t>
  </si>
  <si>
    <t xml:space="preserve">FIRMA - Decano  Facultad de Ciencias Administrativas y Económicas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</si>
</sst>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quot;$&quot;\ * #,##0_-;_-&quot;$&quot;\ * &quot;-&quot;??_-;_-@_-"/>
  </numFmts>
  <fonts count="68">
    <font>
      <sz val="11"/>
      <color theme="1"/>
      <name val="Calibri"/>
      <family val="2"/>
    </font>
    <font>
      <sz val="11"/>
      <color indexed="8"/>
      <name val="Calibri"/>
      <family val="2"/>
    </font>
    <font>
      <b/>
      <sz val="11"/>
      <color indexed="8"/>
      <name val="Calibri"/>
      <family val="2"/>
    </font>
    <font>
      <b/>
      <sz val="14"/>
      <color indexed="8"/>
      <name val="Calibri"/>
      <family val="2"/>
    </font>
    <font>
      <b/>
      <sz val="10"/>
      <color indexed="8"/>
      <name val="Calibri"/>
      <family val="2"/>
    </font>
    <font>
      <sz val="10"/>
      <color indexed="8"/>
      <name val="Calibri"/>
      <family val="2"/>
    </font>
    <font>
      <sz val="8"/>
      <name val="Tahoma"/>
      <family val="2"/>
    </font>
    <font>
      <b/>
      <sz val="8"/>
      <name val="Tahoma"/>
      <family val="2"/>
    </font>
    <font>
      <sz val="8"/>
      <name val="Calibri"/>
      <family val="2"/>
    </font>
    <font>
      <sz val="9"/>
      <name val="Tahoma"/>
      <family val="2"/>
    </font>
    <font>
      <b/>
      <sz val="9"/>
      <name val="Tahoma"/>
      <family val="2"/>
    </font>
    <font>
      <b/>
      <sz val="16"/>
      <color indexed="8"/>
      <name val="Arial"/>
      <family val="2"/>
    </font>
    <font>
      <b/>
      <sz val="22"/>
      <color indexed="8"/>
      <name val="Arial"/>
      <family val="2"/>
    </font>
    <font>
      <u val="single"/>
      <sz val="11"/>
      <color indexed="12"/>
      <name val="Calibri"/>
      <family val="2"/>
    </font>
    <font>
      <b/>
      <sz val="9"/>
      <color indexed="8"/>
      <name val="Calibri"/>
      <family val="2"/>
    </font>
    <font>
      <sz val="9"/>
      <color indexed="8"/>
      <name val="Calibri"/>
      <family val="2"/>
    </font>
    <font>
      <sz val="12"/>
      <color indexed="8"/>
      <name val="Arial Narrow"/>
      <family val="2"/>
    </font>
    <font>
      <sz val="10"/>
      <color indexed="8"/>
      <name val="Arial"/>
      <family val="2"/>
    </font>
    <font>
      <sz val="10"/>
      <name val="Calibri"/>
      <family val="2"/>
    </font>
    <font>
      <b/>
      <sz val="10"/>
      <name val="Calibri"/>
      <family val="2"/>
    </font>
    <font>
      <sz val="11"/>
      <name val="Calibri"/>
      <family val="2"/>
    </font>
    <font>
      <b/>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sz val="9"/>
      <color theme="1"/>
      <name val="Calibri"/>
      <family val="2"/>
    </font>
    <font>
      <sz val="12"/>
      <color theme="1"/>
      <name val="Arial Narrow"/>
      <family val="2"/>
    </font>
    <font>
      <sz val="10"/>
      <color theme="1"/>
      <name val="Arial"/>
      <family val="2"/>
    </font>
    <font>
      <sz val="10"/>
      <color rgb="FF000000"/>
      <name val="Calibri"/>
      <family val="2"/>
    </font>
    <font>
      <b/>
      <sz val="10"/>
      <color rgb="FF000000"/>
      <name val="Calibri"/>
      <family val="2"/>
    </font>
    <font>
      <sz val="12"/>
      <color rgb="FF000000"/>
      <name val="Arial Narrow"/>
      <family val="2"/>
    </font>
    <font>
      <sz val="9"/>
      <color rgb="FF000000"/>
      <name val="Calibri"/>
      <family val="2"/>
    </font>
    <font>
      <b/>
      <sz val="11"/>
      <color rgb="FF000000"/>
      <name val="Calibri"/>
      <family val="2"/>
    </font>
    <font>
      <b/>
      <sz val="10"/>
      <color theme="1"/>
      <name val="Calibri"/>
      <family val="2"/>
    </font>
    <font>
      <b/>
      <sz val="16"/>
      <color theme="1"/>
      <name val="Arial"/>
      <family val="2"/>
    </font>
    <font>
      <b/>
      <sz val="22"/>
      <color theme="1"/>
      <name val="Arial"/>
      <family val="2"/>
    </font>
    <font>
      <sz val="11"/>
      <color rgb="FF000000"/>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rgb="FF99FF99"/>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style="thin"/>
      <top style="thin"/>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style="thin"/>
      <top style="thin"/>
      <bottom/>
    </border>
    <border>
      <left style="thin"/>
      <right/>
      <top style="thin"/>
      <bottom style="thin"/>
    </border>
    <border>
      <left style="thin"/>
      <right/>
      <top style="thin"/>
      <bottom/>
    </border>
    <border>
      <left style="thin"/>
      <right style="thin"/>
      <top/>
      <bottom style="thin"/>
    </border>
    <border>
      <left style="thin"/>
      <right/>
      <top/>
      <bottom style="thin"/>
    </border>
    <border>
      <left style="thin"/>
      <right/>
      <top/>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1"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287">
    <xf numFmtId="0" fontId="0" fillId="0" borderId="0" xfId="0" applyFont="1" applyAlignment="1">
      <alignment/>
    </xf>
    <xf numFmtId="0" fontId="4" fillId="33" borderId="10" xfId="0" applyFont="1" applyFill="1" applyBorder="1" applyAlignment="1">
      <alignment horizontal="center" vertical="center"/>
    </xf>
    <xf numFmtId="3" fontId="4" fillId="33" borderId="11" xfId="0" applyNumberFormat="1" applyFont="1" applyFill="1" applyBorder="1" applyAlignment="1">
      <alignment horizontal="center" vertical="center"/>
    </xf>
    <xf numFmtId="9" fontId="5" fillId="33" borderId="12" xfId="0" applyNumberFormat="1" applyFont="1" applyFill="1" applyBorder="1" applyAlignment="1">
      <alignment horizontal="center" vertical="center"/>
    </xf>
    <xf numFmtId="9" fontId="5" fillId="34" borderId="11" xfId="0" applyNumberFormat="1" applyFont="1" applyFill="1" applyBorder="1" applyAlignment="1">
      <alignment horizontal="center" vertical="center"/>
    </xf>
    <xf numFmtId="9" fontId="3" fillId="0" borderId="0" xfId="54" applyFont="1" applyAlignment="1">
      <alignment horizontal="center" vertical="center"/>
    </xf>
    <xf numFmtId="9" fontId="4" fillId="35" borderId="11" xfId="54" applyFont="1" applyFill="1" applyBorder="1" applyAlignment="1">
      <alignment horizontal="center" vertical="center" textRotation="90" wrapText="1"/>
    </xf>
    <xf numFmtId="9" fontId="5" fillId="36" borderId="11" xfId="0" applyNumberFormat="1" applyFont="1" applyFill="1" applyBorder="1" applyAlignment="1">
      <alignment horizontal="center" vertical="center"/>
    </xf>
    <xf numFmtId="9" fontId="5" fillId="33" borderId="11" xfId="0" applyNumberFormat="1" applyFont="1" applyFill="1" applyBorder="1" applyAlignment="1">
      <alignment horizontal="center" vertical="center"/>
    </xf>
    <xf numFmtId="9" fontId="5" fillId="33" borderId="11" xfId="54" applyFont="1" applyFill="1" applyBorder="1" applyAlignment="1">
      <alignment horizontal="center" vertical="center"/>
    </xf>
    <xf numFmtId="9" fontId="5" fillId="0" borderId="11" xfId="54" applyFont="1" applyBorder="1" applyAlignment="1">
      <alignment horizontal="center" vertical="center"/>
    </xf>
    <xf numFmtId="9" fontId="5" fillId="0" borderId="11" xfId="0" applyNumberFormat="1" applyFont="1" applyBorder="1" applyAlignment="1">
      <alignment horizontal="center" vertical="center"/>
    </xf>
    <xf numFmtId="0" fontId="4" fillId="37" borderId="11" xfId="0" applyFont="1" applyFill="1" applyBorder="1" applyAlignment="1">
      <alignment horizontal="center" vertical="center" textRotation="90" wrapText="1"/>
    </xf>
    <xf numFmtId="9" fontId="5" fillId="37" borderId="11" xfId="0" applyNumberFormat="1" applyFont="1" applyFill="1" applyBorder="1" applyAlignment="1">
      <alignment horizontal="center" vertical="center"/>
    </xf>
    <xf numFmtId="9" fontId="54" fillId="34" borderId="11" xfId="0" applyNumberFormat="1" applyFont="1" applyFill="1" applyBorder="1" applyAlignment="1">
      <alignment horizontal="center" vertical="center"/>
    </xf>
    <xf numFmtId="9" fontId="54" fillId="37" borderId="11" xfId="0" applyNumberFormat="1" applyFont="1" applyFill="1" applyBorder="1" applyAlignment="1">
      <alignment horizontal="center" vertical="center"/>
    </xf>
    <xf numFmtId="9" fontId="54" fillId="0" borderId="11" xfId="0" applyNumberFormat="1" applyFont="1" applyBorder="1" applyAlignment="1">
      <alignment horizontal="center" vertical="center"/>
    </xf>
    <xf numFmtId="9" fontId="5" fillId="0" borderId="11" xfId="54" applyFont="1" applyFill="1" applyBorder="1" applyAlignment="1">
      <alignment horizontal="center" vertical="center"/>
    </xf>
    <xf numFmtId="9" fontId="54" fillId="0" borderId="11" xfId="54" applyFont="1" applyBorder="1" applyAlignment="1">
      <alignment horizontal="center" vertical="center"/>
    </xf>
    <xf numFmtId="0" fontId="54" fillId="37" borderId="11" xfId="0" applyFont="1" applyFill="1" applyBorder="1" applyAlignment="1">
      <alignment horizontal="center" vertical="center"/>
    </xf>
    <xf numFmtId="0" fontId="54" fillId="37" borderId="11" xfId="0" applyFont="1" applyFill="1" applyBorder="1" applyAlignment="1">
      <alignment horizontal="center" vertical="center" wrapText="1"/>
    </xf>
    <xf numFmtId="0" fontId="0" fillId="38" borderId="0" xfId="0" applyFill="1" applyAlignment="1">
      <alignment horizontal="center" vertical="center"/>
    </xf>
    <xf numFmtId="0" fontId="0" fillId="0" borderId="0" xfId="0" applyAlignment="1">
      <alignment horizontal="center" vertical="center"/>
    </xf>
    <xf numFmtId="49" fontId="0" fillId="38" borderId="0" xfId="0" applyNumberFormat="1" applyFill="1" applyAlignment="1">
      <alignment horizontal="center" vertical="center"/>
    </xf>
    <xf numFmtId="9" fontId="0" fillId="38" borderId="0" xfId="54" applyFont="1" applyFill="1" applyAlignment="1">
      <alignment horizontal="center" vertical="center"/>
    </xf>
    <xf numFmtId="0" fontId="0" fillId="38" borderId="13" xfId="0" applyFill="1" applyBorder="1" applyAlignment="1">
      <alignment horizontal="center" vertical="center"/>
    </xf>
    <xf numFmtId="49" fontId="0" fillId="38" borderId="13" xfId="0" applyNumberFormat="1" applyFill="1" applyBorder="1" applyAlignment="1">
      <alignment horizontal="center" vertical="center"/>
    </xf>
    <xf numFmtId="49" fontId="0" fillId="0" borderId="0" xfId="0" applyNumberFormat="1" applyAlignment="1">
      <alignment horizontal="center" vertical="center"/>
    </xf>
    <xf numFmtId="9" fontId="0" fillId="0" borderId="0" xfId="54" applyFont="1" applyAlignment="1">
      <alignment horizontal="center" vertical="center"/>
    </xf>
    <xf numFmtId="0" fontId="0" fillId="38" borderId="14" xfId="0" applyFill="1" applyBorder="1" applyAlignment="1">
      <alignment vertical="center"/>
    </xf>
    <xf numFmtId="0" fontId="53" fillId="38" borderId="14" xfId="0" applyFont="1" applyFill="1" applyBorder="1" applyAlignment="1">
      <alignment vertical="center"/>
    </xf>
    <xf numFmtId="0" fontId="14" fillId="0" borderId="0" xfId="0" applyFont="1" applyAlignment="1">
      <alignment vertical="center"/>
    </xf>
    <xf numFmtId="0" fontId="15" fillId="33" borderId="11" xfId="0" applyFont="1" applyFill="1" applyBorder="1" applyAlignment="1">
      <alignment vertical="center"/>
    </xf>
    <xf numFmtId="0" fontId="55" fillId="38" borderId="0" xfId="0" applyFont="1" applyFill="1" applyAlignment="1">
      <alignment vertical="center"/>
    </xf>
    <xf numFmtId="0" fontId="55" fillId="0" borderId="0" xfId="0" applyFont="1" applyAlignment="1">
      <alignment vertical="center"/>
    </xf>
    <xf numFmtId="0" fontId="3" fillId="0" borderId="0" xfId="0" applyFont="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9" fontId="5" fillId="33" borderId="18" xfId="0" applyNumberFormat="1" applyFont="1" applyFill="1" applyBorder="1" applyAlignment="1">
      <alignment horizontal="center" vertical="center"/>
    </xf>
    <xf numFmtId="0" fontId="4" fillId="33" borderId="19" xfId="0" applyFont="1" applyFill="1" applyBorder="1" applyAlignment="1">
      <alignment horizontal="left" vertical="center"/>
    </xf>
    <xf numFmtId="0" fontId="4" fillId="33" borderId="10" xfId="0" applyFont="1" applyFill="1" applyBorder="1" applyAlignment="1">
      <alignment horizontal="left" vertical="center"/>
    </xf>
    <xf numFmtId="0" fontId="54" fillId="0" borderId="18" xfId="0" applyFont="1" applyBorder="1" applyAlignment="1">
      <alignment horizontal="center" vertical="center"/>
    </xf>
    <xf numFmtId="0" fontId="5" fillId="38" borderId="18" xfId="0" applyFont="1" applyFill="1" applyBorder="1" applyAlignment="1">
      <alignment horizontal="center" vertical="center" wrapText="1"/>
    </xf>
    <xf numFmtId="9" fontId="5" fillId="34" borderId="18" xfId="0" applyNumberFormat="1" applyFont="1" applyFill="1" applyBorder="1" applyAlignment="1">
      <alignment horizontal="center" vertical="center"/>
    </xf>
    <xf numFmtId="9" fontId="5" fillId="0" borderId="18" xfId="54" applyFont="1" applyBorder="1" applyAlignment="1">
      <alignment horizontal="center" vertical="center"/>
    </xf>
    <xf numFmtId="9" fontId="5" fillId="37" borderId="18" xfId="0" applyNumberFormat="1" applyFont="1" applyFill="1" applyBorder="1" applyAlignment="1">
      <alignment horizontal="center" vertical="center"/>
    </xf>
    <xf numFmtId="9" fontId="5" fillId="36" borderId="18" xfId="0" applyNumberFormat="1" applyFont="1" applyFill="1" applyBorder="1" applyAlignment="1">
      <alignment horizontal="center" vertical="center"/>
    </xf>
    <xf numFmtId="0" fontId="5" fillId="0" borderId="18" xfId="0" applyFont="1" applyBorder="1" applyAlignment="1">
      <alignment horizontal="center" vertical="center" wrapText="1"/>
    </xf>
    <xf numFmtId="49" fontId="54" fillId="0" borderId="18" xfId="0" applyNumberFormat="1" applyFont="1" applyBorder="1" applyAlignment="1">
      <alignment horizontal="center" vertical="center" wrapText="1"/>
    </xf>
    <xf numFmtId="0" fontId="4" fillId="0" borderId="18" xfId="0" applyFont="1" applyBorder="1" applyAlignment="1">
      <alignment horizontal="center" vertical="center" wrapText="1"/>
    </xf>
    <xf numFmtId="9" fontId="5" fillId="33" borderId="19" xfId="0" applyNumberFormat="1" applyFont="1" applyFill="1" applyBorder="1" applyAlignment="1">
      <alignment horizontal="center" vertical="center"/>
    </xf>
    <xf numFmtId="3" fontId="5" fillId="37" borderId="11" xfId="0" applyNumberFormat="1" applyFont="1" applyFill="1" applyBorder="1" applyAlignment="1">
      <alignment horizontal="center" vertical="center"/>
    </xf>
    <xf numFmtId="0" fontId="5" fillId="0" borderId="20" xfId="0" applyFont="1" applyBorder="1" applyAlignment="1">
      <alignment horizontal="center" vertical="center" wrapText="1"/>
    </xf>
    <xf numFmtId="49" fontId="54" fillId="0" borderId="14" xfId="0" applyNumberFormat="1" applyFont="1" applyBorder="1" applyAlignment="1">
      <alignment horizontal="center" vertical="center" wrapText="1"/>
    </xf>
    <xf numFmtId="49" fontId="56" fillId="38" borderId="18" xfId="0" applyNumberFormat="1" applyFont="1" applyFill="1" applyBorder="1" applyAlignment="1">
      <alignment horizontal="center" vertical="center" wrapText="1"/>
    </xf>
    <xf numFmtId="3" fontId="5" fillId="38" borderId="20" xfId="0" applyNumberFormat="1" applyFont="1" applyFill="1" applyBorder="1" applyAlignment="1">
      <alignment horizontal="center" vertical="center"/>
    </xf>
    <xf numFmtId="0" fontId="57" fillId="38" borderId="11" xfId="0" applyFont="1" applyFill="1" applyBorder="1" applyAlignment="1">
      <alignment horizontal="left" vertical="center"/>
    </xf>
    <xf numFmtId="0" fontId="57" fillId="38" borderId="11" xfId="0" applyFont="1" applyFill="1" applyBorder="1" applyAlignment="1">
      <alignment vertical="center"/>
    </xf>
    <xf numFmtId="0" fontId="57" fillId="38" borderId="11" xfId="0" applyFont="1" applyFill="1" applyBorder="1" applyAlignment="1">
      <alignment vertical="center" wrapText="1"/>
    </xf>
    <xf numFmtId="49" fontId="5" fillId="0" borderId="18" xfId="0" applyNumberFormat="1" applyFont="1" applyBorder="1" applyAlignment="1">
      <alignment horizontal="center" vertical="center" wrapText="1"/>
    </xf>
    <xf numFmtId="0" fontId="4" fillId="38" borderId="18" xfId="0" applyFont="1" applyFill="1" applyBorder="1" applyAlignment="1">
      <alignment horizontal="center" vertical="center" wrapText="1"/>
    </xf>
    <xf numFmtId="9" fontId="5" fillId="33" borderId="19" xfId="54" applyFont="1" applyFill="1" applyBorder="1" applyAlignment="1">
      <alignment horizontal="center" vertical="center"/>
    </xf>
    <xf numFmtId="9" fontId="5" fillId="33" borderId="10" xfId="54" applyFont="1" applyFill="1" applyBorder="1" applyAlignment="1">
      <alignment horizontal="center" vertical="center"/>
    </xf>
    <xf numFmtId="9" fontId="5" fillId="33" borderId="10" xfId="0" applyNumberFormat="1" applyFont="1" applyFill="1" applyBorder="1" applyAlignment="1">
      <alignment horizontal="center" vertical="center"/>
    </xf>
    <xf numFmtId="9" fontId="5" fillId="33" borderId="15" xfId="0" applyNumberFormat="1" applyFont="1" applyFill="1" applyBorder="1" applyAlignment="1">
      <alignment horizontal="center" vertical="center"/>
    </xf>
    <xf numFmtId="9" fontId="5" fillId="33" borderId="21" xfId="0" applyNumberFormat="1" applyFont="1" applyFill="1" applyBorder="1" applyAlignment="1">
      <alignment horizontal="center" vertical="center"/>
    </xf>
    <xf numFmtId="9" fontId="5" fillId="33" borderId="22" xfId="0" applyNumberFormat="1" applyFont="1" applyFill="1" applyBorder="1" applyAlignment="1">
      <alignment horizontal="center" vertical="center"/>
    </xf>
    <xf numFmtId="0" fontId="54" fillId="37" borderId="10" xfId="0" applyFont="1" applyFill="1" applyBorder="1" applyAlignment="1">
      <alignment horizontal="center" vertical="center"/>
    </xf>
    <xf numFmtId="9" fontId="5" fillId="33" borderId="20" xfId="0" applyNumberFormat="1" applyFont="1" applyFill="1" applyBorder="1" applyAlignment="1">
      <alignment horizontal="center" vertical="center"/>
    </xf>
    <xf numFmtId="9" fontId="5" fillId="33" borderId="23" xfId="0" applyNumberFormat="1" applyFont="1" applyFill="1" applyBorder="1" applyAlignment="1">
      <alignment horizontal="center" vertical="center"/>
    </xf>
    <xf numFmtId="0" fontId="15" fillId="0" borderId="11" xfId="0" applyFont="1" applyBorder="1" applyAlignment="1">
      <alignment horizontal="left" vertical="center" wrapText="1"/>
    </xf>
    <xf numFmtId="0" fontId="0" fillId="0" borderId="11" xfId="0" applyBorder="1" applyAlignment="1">
      <alignment horizontal="left" vertical="center" wrapText="1"/>
    </xf>
    <xf numFmtId="0" fontId="15" fillId="0" borderId="11" xfId="0" applyFont="1" applyBorder="1" applyAlignment="1">
      <alignment vertical="center"/>
    </xf>
    <xf numFmtId="9" fontId="5" fillId="33" borderId="14" xfId="0" applyNumberFormat="1" applyFont="1" applyFill="1" applyBorder="1" applyAlignment="1">
      <alignment horizontal="center" vertical="center"/>
    </xf>
    <xf numFmtId="0" fontId="18"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33" borderId="10" xfId="0" applyFont="1" applyFill="1" applyBorder="1" applyAlignment="1">
      <alignment horizontal="left" vertical="center"/>
    </xf>
    <xf numFmtId="0" fontId="19" fillId="33" borderId="10" xfId="0" applyFont="1" applyFill="1" applyBorder="1" applyAlignment="1">
      <alignment horizontal="center" vertical="center"/>
    </xf>
    <xf numFmtId="0" fontId="20" fillId="38" borderId="0" xfId="0" applyFont="1" applyFill="1" applyAlignment="1">
      <alignment horizontal="center" vertical="center"/>
    </xf>
    <xf numFmtId="0" fontId="20" fillId="0" borderId="0" xfId="0" applyFont="1" applyAlignment="1">
      <alignment horizontal="center" vertical="center"/>
    </xf>
    <xf numFmtId="9" fontId="19" fillId="0" borderId="11" xfId="54" applyFont="1" applyFill="1" applyBorder="1" applyAlignment="1">
      <alignment horizontal="center" vertical="center" wrapText="1"/>
    </xf>
    <xf numFmtId="0" fontId="21" fillId="38" borderId="0" xfId="0" applyFont="1" applyFill="1" applyAlignment="1">
      <alignment horizontal="center" vertical="center"/>
    </xf>
    <xf numFmtId="0" fontId="21" fillId="0" borderId="0" xfId="0" applyFont="1" applyAlignment="1">
      <alignment horizontal="center" vertical="center"/>
    </xf>
    <xf numFmtId="9" fontId="5" fillId="39" borderId="11" xfId="0" applyNumberFormat="1" applyFont="1" applyFill="1" applyBorder="1" applyAlignment="1">
      <alignment horizontal="center" vertical="center"/>
    </xf>
    <xf numFmtId="0" fontId="18" fillId="38" borderId="18" xfId="0" applyFont="1" applyFill="1" applyBorder="1" applyAlignment="1">
      <alignment horizontal="center" vertical="center" wrapText="1"/>
    </xf>
    <xf numFmtId="0" fontId="18" fillId="38" borderId="11" xfId="0" applyFont="1" applyFill="1" applyBorder="1" applyAlignment="1">
      <alignment horizontal="center" vertical="center" wrapText="1"/>
    </xf>
    <xf numFmtId="0" fontId="18" fillId="34" borderId="11" xfId="0" applyFont="1" applyFill="1" applyBorder="1" applyAlignment="1">
      <alignment horizontal="center" vertical="center" wrapText="1"/>
    </xf>
    <xf numFmtId="0" fontId="19" fillId="33" borderId="12" xfId="0" applyFont="1" applyFill="1" applyBorder="1" applyAlignment="1">
      <alignment horizontal="left" vertical="center"/>
    </xf>
    <xf numFmtId="3" fontId="19" fillId="33" borderId="11" xfId="0" applyNumberFormat="1" applyFont="1" applyFill="1" applyBorder="1" applyAlignment="1">
      <alignment horizontal="center" vertical="center" wrapText="1"/>
    </xf>
    <xf numFmtId="0" fontId="20" fillId="38" borderId="0" xfId="0" applyFont="1" applyFill="1" applyAlignment="1">
      <alignment horizontal="center" vertical="center" wrapText="1"/>
    </xf>
    <xf numFmtId="0" fontId="20" fillId="0" borderId="0" xfId="0" applyFont="1" applyAlignment="1">
      <alignment horizontal="center" vertical="center" wrapText="1"/>
    </xf>
    <xf numFmtId="9" fontId="18" fillId="33" borderId="11" xfId="0" applyNumberFormat="1" applyFont="1" applyFill="1" applyBorder="1" applyAlignment="1">
      <alignment horizontal="center" vertical="center"/>
    </xf>
    <xf numFmtId="0" fontId="54" fillId="38" borderId="11" xfId="0" applyFont="1" applyFill="1" applyBorder="1" applyAlignment="1">
      <alignment horizontal="left" vertical="center" wrapText="1"/>
    </xf>
    <xf numFmtId="49" fontId="18" fillId="0" borderId="18" xfId="0" applyNumberFormat="1" applyFont="1" applyBorder="1" applyAlignment="1">
      <alignment horizontal="center" vertical="center" wrapText="1"/>
    </xf>
    <xf numFmtId="0" fontId="54" fillId="0" borderId="11" xfId="0" applyFont="1" applyBorder="1" applyAlignment="1">
      <alignment horizontal="left" vertical="top" wrapText="1"/>
    </xf>
    <xf numFmtId="9" fontId="5" fillId="37" borderId="11" xfId="54" applyFont="1" applyFill="1" applyBorder="1" applyAlignment="1">
      <alignment horizontal="center" vertical="center"/>
    </xf>
    <xf numFmtId="0" fontId="58" fillId="34" borderId="11" xfId="0" applyFont="1" applyFill="1" applyBorder="1" applyAlignment="1">
      <alignment horizontal="center" vertical="center" wrapText="1"/>
    </xf>
    <xf numFmtId="0" fontId="58" fillId="0" borderId="11" xfId="0" applyFont="1" applyBorder="1" applyAlignment="1">
      <alignment horizontal="center" vertical="center" wrapText="1"/>
    </xf>
    <xf numFmtId="0" fontId="59" fillId="0" borderId="18"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20" xfId="0" applyFont="1" applyBorder="1" applyAlignment="1">
      <alignment horizontal="center" vertical="center" wrapText="1"/>
    </xf>
    <xf numFmtId="49" fontId="60" fillId="38" borderId="18" xfId="0" applyNumberFormat="1" applyFont="1" applyFill="1" applyBorder="1" applyAlignment="1">
      <alignment horizontal="center" vertical="center" wrapText="1"/>
    </xf>
    <xf numFmtId="49" fontId="58" fillId="0" borderId="14" xfId="0" applyNumberFormat="1" applyFont="1" applyBorder="1" applyAlignment="1">
      <alignment horizontal="center" vertical="center" wrapText="1"/>
    </xf>
    <xf numFmtId="49" fontId="58" fillId="0" borderId="18" xfId="0" applyNumberFormat="1" applyFont="1" applyBorder="1" applyAlignment="1">
      <alignment horizontal="center" vertical="center" wrapText="1"/>
    </xf>
    <xf numFmtId="9" fontId="59" fillId="0" borderId="18" xfId="54" applyFont="1" applyFill="1" applyBorder="1" applyAlignment="1">
      <alignment horizontal="center" vertical="center" wrapText="1"/>
    </xf>
    <xf numFmtId="3" fontId="58" fillId="37" borderId="18" xfId="0" applyNumberFormat="1" applyFont="1" applyFill="1" applyBorder="1" applyAlignment="1">
      <alignment horizontal="center" vertical="center"/>
    </xf>
    <xf numFmtId="9" fontId="58" fillId="37" borderId="18" xfId="54" applyFont="1" applyFill="1" applyBorder="1" applyAlignment="1">
      <alignment horizontal="center" vertical="center"/>
    </xf>
    <xf numFmtId="3" fontId="58" fillId="38" borderId="18" xfId="0" applyNumberFormat="1" applyFont="1" applyFill="1" applyBorder="1" applyAlignment="1">
      <alignment horizontal="center" vertical="center"/>
    </xf>
    <xf numFmtId="0" fontId="58" fillId="38" borderId="11" xfId="0" applyFont="1" applyFill="1" applyBorder="1" applyAlignment="1">
      <alignment horizontal="center" vertical="center" wrapText="1"/>
    </xf>
    <xf numFmtId="0" fontId="61" fillId="0" borderId="11" xfId="0" applyFont="1" applyBorder="1" applyAlignment="1">
      <alignment horizontal="left" vertical="center" wrapText="1"/>
    </xf>
    <xf numFmtId="0" fontId="61" fillId="33" borderId="11" xfId="0" applyFont="1" applyFill="1" applyBorder="1" applyAlignment="1">
      <alignment vertical="center"/>
    </xf>
    <xf numFmtId="0" fontId="58" fillId="0" borderId="11" xfId="0" applyFont="1" applyBorder="1" applyAlignment="1">
      <alignment horizontal="left" vertical="top" wrapText="1"/>
    </xf>
    <xf numFmtId="0" fontId="59" fillId="38" borderId="11" xfId="0" applyFont="1" applyFill="1" applyBorder="1" applyAlignment="1">
      <alignment horizontal="center" vertical="center" wrapText="1"/>
    </xf>
    <xf numFmtId="49" fontId="58" fillId="0" borderId="11" xfId="0" applyNumberFormat="1" applyFont="1" applyBorder="1" applyAlignment="1">
      <alignment horizontal="center" vertical="center" wrapText="1"/>
    </xf>
    <xf numFmtId="0" fontId="62" fillId="0" borderId="11" xfId="0" applyFont="1" applyBorder="1" applyAlignment="1">
      <alignment horizontal="center" vertical="center" wrapText="1"/>
    </xf>
    <xf numFmtId="0" fontId="58" fillId="37" borderId="11" xfId="0" applyFont="1" applyFill="1" applyBorder="1" applyAlignment="1">
      <alignment horizontal="center" vertical="center" wrapText="1"/>
    </xf>
    <xf numFmtId="164" fontId="59" fillId="0" borderId="11" xfId="50" applyNumberFormat="1" applyFont="1" applyFill="1" applyBorder="1" applyAlignment="1">
      <alignment horizontal="center" vertical="center"/>
    </xf>
    <xf numFmtId="49" fontId="18" fillId="0" borderId="18" xfId="0" applyNumberFormat="1" applyFont="1" applyFill="1" applyBorder="1" applyAlignment="1">
      <alignment horizontal="center" vertical="center" wrapText="1"/>
    </xf>
    <xf numFmtId="9" fontId="58" fillId="37" borderId="11" xfId="0" applyNumberFormat="1" applyFont="1" applyFill="1" applyBorder="1" applyAlignment="1">
      <alignment horizontal="center" vertical="center"/>
    </xf>
    <xf numFmtId="49" fontId="18" fillId="38" borderId="18" xfId="0" applyNumberFormat="1" applyFont="1" applyFill="1" applyBorder="1" applyAlignment="1">
      <alignment horizontal="center" vertical="center" wrapText="1"/>
    </xf>
    <xf numFmtId="0" fontId="58" fillId="38" borderId="10" xfId="0" applyFont="1" applyFill="1" applyBorder="1" applyAlignment="1">
      <alignment horizontal="center" vertical="center" wrapText="1"/>
    </xf>
    <xf numFmtId="9" fontId="5" fillId="33" borderId="18" xfId="0" applyNumberFormat="1" applyFont="1" applyFill="1" applyBorder="1" applyAlignment="1">
      <alignment horizontal="center" vertical="center"/>
    </xf>
    <xf numFmtId="9" fontId="5" fillId="33" borderId="21" xfId="0" applyNumberFormat="1" applyFont="1" applyFill="1" applyBorder="1" applyAlignment="1">
      <alignment horizontal="center" vertical="center"/>
    </xf>
    <xf numFmtId="0" fontId="4" fillId="0" borderId="18" xfId="0" applyFont="1" applyBorder="1" applyAlignment="1">
      <alignment horizontal="center" vertical="center" wrapText="1"/>
    </xf>
    <xf numFmtId="0" fontId="4" fillId="0" borderId="2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21" xfId="0" applyNumberFormat="1" applyFont="1" applyBorder="1" applyAlignment="1">
      <alignment horizontal="center" vertical="center" wrapText="1"/>
    </xf>
    <xf numFmtId="3" fontId="5" fillId="37" borderId="18" xfId="0" applyNumberFormat="1" applyFont="1" applyFill="1" applyBorder="1" applyAlignment="1">
      <alignment horizontal="center" vertical="center"/>
    </xf>
    <xf numFmtId="3" fontId="5" fillId="37" borderId="21" xfId="0" applyNumberFormat="1" applyFont="1" applyFill="1" applyBorder="1" applyAlignment="1">
      <alignment horizontal="center" vertical="center"/>
    </xf>
    <xf numFmtId="0" fontId="5" fillId="0" borderId="24" xfId="0" applyFont="1" applyBorder="1" applyAlignment="1">
      <alignment horizontal="center" vertical="center" wrapText="1"/>
    </xf>
    <xf numFmtId="0" fontId="4" fillId="33" borderId="19"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2" xfId="0" applyFont="1" applyFill="1" applyBorder="1" applyAlignment="1">
      <alignment horizontal="left" vertical="center"/>
    </xf>
    <xf numFmtId="9" fontId="5" fillId="33" borderId="24" xfId="0" applyNumberFormat="1" applyFont="1" applyFill="1" applyBorder="1" applyAlignment="1">
      <alignment horizontal="center" vertical="center"/>
    </xf>
    <xf numFmtId="49" fontId="18" fillId="0" borderId="18" xfId="0" applyNumberFormat="1" applyFont="1" applyFill="1" applyBorder="1" applyAlignment="1">
      <alignment horizontal="center" vertical="center" wrapText="1"/>
    </xf>
    <xf numFmtId="49" fontId="18" fillId="0" borderId="21" xfId="0" applyNumberFormat="1" applyFont="1" applyFill="1" applyBorder="1" applyAlignment="1">
      <alignment horizontal="center" vertical="center" wrapText="1"/>
    </xf>
    <xf numFmtId="3" fontId="19" fillId="0" borderId="11" xfId="0" applyNumberFormat="1" applyFont="1" applyBorder="1" applyAlignment="1">
      <alignment horizontal="center" vertical="center" wrapText="1"/>
    </xf>
    <xf numFmtId="3" fontId="19" fillId="0" borderId="11" xfId="0" applyNumberFormat="1" applyFont="1" applyBorder="1" applyAlignment="1">
      <alignment horizontal="center" vertical="center"/>
    </xf>
    <xf numFmtId="0" fontId="18" fillId="38" borderId="11" xfId="0" applyFont="1" applyFill="1" applyBorder="1" applyAlignment="1">
      <alignment horizontal="center" vertical="center" wrapText="1"/>
    </xf>
    <xf numFmtId="0" fontId="5" fillId="38" borderId="11" xfId="0" applyFont="1" applyFill="1" applyBorder="1" applyAlignment="1">
      <alignment horizontal="center" vertical="center"/>
    </xf>
    <xf numFmtId="0" fontId="58" fillId="0" borderId="18" xfId="0" applyFont="1" applyBorder="1" applyAlignment="1">
      <alignment horizontal="center" vertical="center" wrapText="1"/>
    </xf>
    <xf numFmtId="0" fontId="58" fillId="0" borderId="21" xfId="0" applyFont="1" applyBorder="1" applyAlignment="1">
      <alignment horizontal="center" vertical="center" wrapText="1"/>
    </xf>
    <xf numFmtId="49" fontId="58" fillId="0" borderId="18" xfId="0" applyNumberFormat="1" applyFont="1" applyBorder="1" applyAlignment="1">
      <alignment horizontal="center" vertical="center" wrapText="1"/>
    </xf>
    <xf numFmtId="49" fontId="58" fillId="0" borderId="21" xfId="0" applyNumberFormat="1" applyFont="1" applyBorder="1" applyAlignment="1">
      <alignment horizontal="center" vertical="center" wrapText="1"/>
    </xf>
    <xf numFmtId="0" fontId="58" fillId="38" borderId="18" xfId="0" applyFont="1" applyFill="1" applyBorder="1" applyAlignment="1">
      <alignment horizontal="center" vertical="center" wrapText="1"/>
    </xf>
    <xf numFmtId="0" fontId="58" fillId="38" borderId="21" xfId="0" applyFont="1" applyFill="1" applyBorder="1" applyAlignment="1">
      <alignment horizontal="center" vertical="center" wrapText="1"/>
    </xf>
    <xf numFmtId="0" fontId="18" fillId="38" borderId="15" xfId="0" applyFont="1" applyFill="1" applyBorder="1" applyAlignment="1">
      <alignment horizontal="center" vertical="center" wrapText="1"/>
    </xf>
    <xf numFmtId="0" fontId="18" fillId="38" borderId="17" xfId="0" applyFont="1" applyFill="1" applyBorder="1" applyAlignment="1">
      <alignment horizontal="center" vertical="center" wrapText="1"/>
    </xf>
    <xf numFmtId="9" fontId="5" fillId="33" borderId="20" xfId="0" applyNumberFormat="1" applyFont="1" applyFill="1" applyBorder="1" applyAlignment="1">
      <alignment horizontal="center" vertical="center"/>
    </xf>
    <xf numFmtId="9" fontId="5" fillId="33" borderId="22" xfId="0" applyNumberFormat="1" applyFont="1" applyFill="1" applyBorder="1" applyAlignment="1">
      <alignment horizontal="center" vertical="center"/>
    </xf>
    <xf numFmtId="3" fontId="5" fillId="37" borderId="24" xfId="0" applyNumberFormat="1" applyFont="1" applyFill="1" applyBorder="1" applyAlignment="1">
      <alignment horizontal="center" vertical="center"/>
    </xf>
    <xf numFmtId="49" fontId="54" fillId="0" borderId="24" xfId="0" applyNumberFormat="1" applyFont="1" applyBorder="1" applyAlignment="1">
      <alignment horizontal="center" vertical="center" wrapText="1"/>
    </xf>
    <xf numFmtId="0" fontId="18" fillId="0" borderId="18" xfId="0" applyFont="1" applyBorder="1" applyAlignment="1">
      <alignment horizontal="center" vertical="center" wrapText="1"/>
    </xf>
    <xf numFmtId="0" fontId="18" fillId="0" borderId="24" xfId="0" applyFont="1" applyBorder="1" applyAlignment="1">
      <alignment horizontal="center" vertical="center" wrapText="1"/>
    </xf>
    <xf numFmtId="164" fontId="4" fillId="0" borderId="20" xfId="50" applyNumberFormat="1" applyFont="1" applyFill="1" applyBorder="1" applyAlignment="1">
      <alignment horizontal="center" vertical="center"/>
    </xf>
    <xf numFmtId="164" fontId="4" fillId="0" borderId="23" xfId="50" applyNumberFormat="1" applyFont="1" applyFill="1" applyBorder="1" applyAlignment="1">
      <alignment horizontal="center" vertical="center"/>
    </xf>
    <xf numFmtId="164" fontId="4" fillId="0" borderId="22" xfId="50" applyNumberFormat="1" applyFont="1" applyFill="1" applyBorder="1" applyAlignment="1">
      <alignment horizontal="center" vertical="center"/>
    </xf>
    <xf numFmtId="9" fontId="5" fillId="33" borderId="23" xfId="0" applyNumberFormat="1" applyFont="1" applyFill="1" applyBorder="1" applyAlignment="1">
      <alignment horizontal="center" vertical="center"/>
    </xf>
    <xf numFmtId="9" fontId="5" fillId="34" borderId="18" xfId="0" applyNumberFormat="1" applyFont="1" applyFill="1" applyBorder="1" applyAlignment="1">
      <alignment horizontal="center" vertical="center"/>
    </xf>
    <xf numFmtId="9" fontId="5" fillId="34" borderId="21" xfId="0" applyNumberFormat="1" applyFont="1" applyFill="1" applyBorder="1" applyAlignment="1">
      <alignment horizontal="center" vertical="center"/>
    </xf>
    <xf numFmtId="9" fontId="5" fillId="0" borderId="18" xfId="54" applyFont="1" applyBorder="1" applyAlignment="1">
      <alignment horizontal="center" vertical="center"/>
    </xf>
    <xf numFmtId="9" fontId="5" fillId="0" borderId="21" xfId="54" applyFont="1" applyBorder="1" applyAlignment="1">
      <alignment horizontal="center" vertical="center"/>
    </xf>
    <xf numFmtId="0" fontId="18" fillId="40" borderId="18" xfId="0" applyFont="1" applyFill="1" applyBorder="1" applyAlignment="1">
      <alignment horizontal="center" vertical="center" wrapText="1"/>
    </xf>
    <xf numFmtId="0" fontId="18" fillId="40" borderId="24" xfId="0" applyFont="1" applyFill="1" applyBorder="1" applyAlignment="1">
      <alignment horizontal="center" vertical="center" wrapText="1"/>
    </xf>
    <xf numFmtId="0" fontId="18" fillId="40" borderId="21" xfId="0" applyFont="1" applyFill="1" applyBorder="1" applyAlignment="1">
      <alignment horizontal="center" vertical="center" wrapText="1"/>
    </xf>
    <xf numFmtId="164" fontId="54" fillId="0" borderId="18" xfId="50" applyNumberFormat="1" applyFont="1" applyFill="1" applyBorder="1" applyAlignment="1">
      <alignment horizontal="center" vertical="center"/>
    </xf>
    <xf numFmtId="164" fontId="54" fillId="0" borderId="24" xfId="50" applyNumberFormat="1" applyFont="1" applyFill="1" applyBorder="1" applyAlignment="1">
      <alignment horizontal="center" vertical="center"/>
    </xf>
    <xf numFmtId="0" fontId="18" fillId="38" borderId="18" xfId="0" applyFont="1" applyFill="1" applyBorder="1" applyAlignment="1">
      <alignment horizontal="center" vertical="center" wrapText="1"/>
    </xf>
    <xf numFmtId="0" fontId="18" fillId="38" borderId="24" xfId="0" applyFont="1" applyFill="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49" fontId="54" fillId="0" borderId="11" xfId="0" applyNumberFormat="1" applyFont="1" applyBorder="1" applyAlignment="1">
      <alignment horizontal="center" vertical="center" wrapText="1"/>
    </xf>
    <xf numFmtId="0" fontId="18" fillId="0" borderId="11" xfId="0" applyFont="1" applyBorder="1" applyAlignment="1">
      <alignment horizontal="center" vertical="center" wrapText="1"/>
    </xf>
    <xf numFmtId="3" fontId="5" fillId="37" borderId="11" xfId="0" applyNumberFormat="1" applyFont="1" applyFill="1" applyBorder="1" applyAlignment="1">
      <alignment horizontal="center" vertical="center"/>
    </xf>
    <xf numFmtId="0" fontId="19" fillId="0" borderId="20" xfId="0" applyFont="1" applyBorder="1" applyAlignment="1">
      <alignment horizontal="center" vertical="center" wrapText="1"/>
    </xf>
    <xf numFmtId="0" fontId="19" fillId="0" borderId="23" xfId="0" applyFont="1" applyBorder="1" applyAlignment="1">
      <alignment horizontal="center" vertical="center"/>
    </xf>
    <xf numFmtId="9" fontId="5" fillId="37" borderId="11" xfId="54" applyFont="1" applyFill="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9" fontId="19" fillId="0" borderId="14" xfId="0" applyNumberFormat="1" applyFont="1" applyBorder="1" applyAlignment="1">
      <alignment horizontal="center" vertical="center" wrapText="1"/>
    </xf>
    <xf numFmtId="9" fontId="19" fillId="0" borderId="0" xfId="0" applyNumberFormat="1" applyFont="1" applyAlignment="1">
      <alignment horizontal="center" vertical="center" wrapText="1"/>
    </xf>
    <xf numFmtId="9" fontId="19" fillId="0" borderId="13" xfId="0" applyNumberFormat="1" applyFont="1" applyBorder="1" applyAlignment="1">
      <alignment horizontal="center" vertical="center" wrapText="1"/>
    </xf>
    <xf numFmtId="0" fontId="15" fillId="0" borderId="11" xfId="0" applyFont="1" applyBorder="1" applyAlignment="1">
      <alignment horizontal="left" vertical="top" wrapText="1"/>
    </xf>
    <xf numFmtId="0" fontId="21" fillId="35" borderId="11"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14" fillId="37" borderId="18" xfId="0" applyFont="1" applyFill="1" applyBorder="1" applyAlignment="1">
      <alignment horizontal="center" vertical="center" wrapText="1"/>
    </xf>
    <xf numFmtId="0" fontId="14" fillId="37" borderId="21" xfId="0" applyFont="1" applyFill="1" applyBorder="1" applyAlignment="1">
      <alignment horizontal="center" vertical="center" wrapText="1"/>
    </xf>
    <xf numFmtId="0" fontId="4" fillId="0" borderId="20" xfId="0" applyFont="1" applyBorder="1" applyAlignment="1">
      <alignment horizontal="center" vertical="center"/>
    </xf>
    <xf numFmtId="0" fontId="4" fillId="0" borderId="23" xfId="0" applyFont="1" applyBorder="1" applyAlignment="1">
      <alignment horizontal="center" vertical="center"/>
    </xf>
    <xf numFmtId="0" fontId="19" fillId="0" borderId="22" xfId="0" applyFont="1" applyBorder="1" applyAlignment="1">
      <alignment horizontal="center" vertical="center"/>
    </xf>
    <xf numFmtId="0" fontId="4" fillId="35" borderId="11" xfId="0" applyFont="1" applyFill="1" applyBorder="1" applyAlignment="1">
      <alignment horizontal="center" vertical="center" textRotation="90" wrapText="1"/>
    </xf>
    <xf numFmtId="0" fontId="0" fillId="0" borderId="11" xfId="0" applyBorder="1" applyAlignment="1">
      <alignment vertical="top" wrapText="1"/>
    </xf>
    <xf numFmtId="0" fontId="5" fillId="33" borderId="1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center" vertical="center"/>
    </xf>
    <xf numFmtId="0" fontId="54" fillId="34" borderId="18" xfId="0" applyFont="1" applyFill="1" applyBorder="1" applyAlignment="1">
      <alignment horizontal="center" vertical="center"/>
    </xf>
    <xf numFmtId="0" fontId="54" fillId="34" borderId="24" xfId="0" applyFont="1" applyFill="1" applyBorder="1" applyAlignment="1">
      <alignment horizontal="center" vertical="center"/>
    </xf>
    <xf numFmtId="0" fontId="54" fillId="37" borderId="18" xfId="0" applyFont="1" applyFill="1" applyBorder="1" applyAlignment="1">
      <alignment horizontal="center" vertical="center"/>
    </xf>
    <xf numFmtId="0" fontId="54" fillId="37" borderId="24" xfId="0" applyFont="1" applyFill="1" applyBorder="1" applyAlignment="1">
      <alignment horizontal="center" vertical="center"/>
    </xf>
    <xf numFmtId="0" fontId="54" fillId="37" borderId="21" xfId="0" applyFont="1" applyFill="1" applyBorder="1" applyAlignment="1">
      <alignment horizontal="center" vertical="center"/>
    </xf>
    <xf numFmtId="3" fontId="58" fillId="37" borderId="18" xfId="0" applyNumberFormat="1" applyFont="1" applyFill="1" applyBorder="1" applyAlignment="1">
      <alignment horizontal="center" vertical="center"/>
    </xf>
    <xf numFmtId="3" fontId="58" fillId="37" borderId="24" xfId="0" applyNumberFormat="1" applyFont="1" applyFill="1" applyBorder="1" applyAlignment="1">
      <alignment horizontal="center" vertical="center"/>
    </xf>
    <xf numFmtId="0" fontId="63" fillId="0" borderId="20" xfId="0" applyFont="1" applyBorder="1" applyAlignment="1">
      <alignment horizontal="center" vertical="center" wrapText="1"/>
    </xf>
    <xf numFmtId="0" fontId="63" fillId="0" borderId="23" xfId="0" applyFont="1" applyBorder="1" applyAlignment="1">
      <alignment horizontal="center" vertical="center" wrapText="1"/>
    </xf>
    <xf numFmtId="0" fontId="54" fillId="0" borderId="11" xfId="0" applyFont="1" applyBorder="1" applyAlignment="1">
      <alignment horizontal="center" vertical="center" wrapText="1"/>
    </xf>
    <xf numFmtId="49" fontId="56" fillId="38" borderId="18" xfId="0" applyNumberFormat="1" applyFont="1" applyFill="1" applyBorder="1" applyAlignment="1">
      <alignment horizontal="center" vertical="center" wrapText="1"/>
    </xf>
    <xf numFmtId="49" fontId="56" fillId="38" borderId="24" xfId="0" applyNumberFormat="1" applyFont="1" applyFill="1" applyBorder="1" applyAlignment="1">
      <alignment horizontal="center" vertical="center" wrapText="1"/>
    </xf>
    <xf numFmtId="49" fontId="56" fillId="38" borderId="21" xfId="0" applyNumberFormat="1" applyFont="1" applyFill="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0" fontId="59" fillId="0" borderId="18" xfId="0" applyFont="1" applyBorder="1" applyAlignment="1">
      <alignment horizontal="center" vertical="center" wrapText="1"/>
    </xf>
    <xf numFmtId="0" fontId="59" fillId="0" borderId="21" xfId="0" applyFont="1" applyBorder="1" applyAlignment="1">
      <alignment horizontal="center" vertical="center" wrapText="1"/>
    </xf>
    <xf numFmtId="3" fontId="59" fillId="0" borderId="18" xfId="0" applyNumberFormat="1" applyFont="1" applyBorder="1" applyAlignment="1">
      <alignment horizontal="center" vertical="center"/>
    </xf>
    <xf numFmtId="3" fontId="59" fillId="0" borderId="24" xfId="0" applyNumberFormat="1" applyFont="1" applyBorder="1" applyAlignment="1">
      <alignment horizontal="center" vertical="center"/>
    </xf>
    <xf numFmtId="9" fontId="5" fillId="36" borderId="18" xfId="0" applyNumberFormat="1" applyFont="1" applyFill="1" applyBorder="1" applyAlignment="1">
      <alignment horizontal="center" vertical="center"/>
    </xf>
    <xf numFmtId="9" fontId="5" fillId="36" borderId="21" xfId="0" applyNumberFormat="1" applyFont="1" applyFill="1" applyBorder="1" applyAlignment="1">
      <alignment horizontal="center" vertical="center"/>
    </xf>
    <xf numFmtId="9" fontId="5" fillId="37" borderId="18" xfId="0" applyNumberFormat="1" applyFont="1" applyFill="1" applyBorder="1" applyAlignment="1">
      <alignment horizontal="center" vertical="center"/>
    </xf>
    <xf numFmtId="9" fontId="5" fillId="37" borderId="21" xfId="0" applyNumberFormat="1" applyFont="1" applyFill="1" applyBorder="1" applyAlignment="1">
      <alignment horizontal="center" vertical="center"/>
    </xf>
    <xf numFmtId="0" fontId="64" fillId="0" borderId="11" xfId="0" applyFont="1" applyBorder="1" applyAlignment="1">
      <alignment horizontal="center" vertical="center"/>
    </xf>
    <xf numFmtId="0" fontId="65" fillId="0" borderId="11" xfId="0" applyFont="1"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3" fillId="0" borderId="0" xfId="0" applyFont="1" applyAlignment="1">
      <alignment horizontal="center" vertical="center"/>
    </xf>
    <xf numFmtId="0" fontId="19" fillId="35" borderId="11" xfId="0" applyFont="1" applyFill="1" applyBorder="1" applyAlignment="1">
      <alignment horizontal="center" vertical="center" textRotation="90" wrapText="1"/>
    </xf>
    <xf numFmtId="0" fontId="4" fillId="35" borderId="18" xfId="0" applyFont="1" applyFill="1" applyBorder="1" applyAlignment="1">
      <alignment horizontal="center" vertical="center" textRotation="90" wrapText="1"/>
    </xf>
    <xf numFmtId="0" fontId="4" fillId="35" borderId="21" xfId="0" applyFont="1" applyFill="1" applyBorder="1" applyAlignment="1">
      <alignment horizontal="center" vertical="center" textRotation="90" wrapText="1"/>
    </xf>
    <xf numFmtId="0" fontId="4" fillId="37" borderId="18" xfId="0" applyFont="1" applyFill="1" applyBorder="1" applyAlignment="1">
      <alignment horizontal="center" vertical="center" textRotation="90" wrapText="1"/>
    </xf>
    <xf numFmtId="0" fontId="4" fillId="37" borderId="21" xfId="0" applyFont="1" applyFill="1" applyBorder="1" applyAlignment="1">
      <alignment horizontal="center" vertical="center" textRotation="90" wrapText="1"/>
    </xf>
    <xf numFmtId="9" fontId="4" fillId="35" borderId="19" xfId="54" applyFont="1" applyFill="1" applyBorder="1" applyAlignment="1">
      <alignment horizontal="center" vertical="center" wrapText="1"/>
    </xf>
    <xf numFmtId="9" fontId="4" fillId="35" borderId="10" xfId="54" applyFont="1" applyFill="1" applyBorder="1" applyAlignment="1">
      <alignment horizontal="center" vertical="center" wrapText="1"/>
    </xf>
    <xf numFmtId="9" fontId="4" fillId="35" borderId="12" xfId="54" applyFont="1" applyFill="1" applyBorder="1" applyAlignment="1">
      <alignment horizontal="center" vertical="center" wrapText="1"/>
    </xf>
    <xf numFmtId="0" fontId="3" fillId="0" borderId="0" xfId="0" applyFont="1" applyAlignment="1">
      <alignment horizontal="left" vertical="center"/>
    </xf>
    <xf numFmtId="0" fontId="4" fillId="37" borderId="19"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12" xfId="0" applyFont="1" applyFill="1" applyBorder="1" applyAlignment="1">
      <alignment horizontal="center" vertical="center" wrapText="1"/>
    </xf>
    <xf numFmtId="3" fontId="19" fillId="0" borderId="18" xfId="0" applyNumberFormat="1" applyFont="1" applyBorder="1" applyAlignment="1">
      <alignment horizontal="center" vertical="center" wrapText="1"/>
    </xf>
    <xf numFmtId="3" fontId="19" fillId="0" borderId="24" xfId="0" applyNumberFormat="1" applyFont="1" applyBorder="1" applyAlignment="1">
      <alignment horizontal="center" vertical="center"/>
    </xf>
    <xf numFmtId="9" fontId="18" fillId="37" borderId="18" xfId="0" applyNumberFormat="1" applyFont="1" applyFill="1" applyBorder="1" applyAlignment="1">
      <alignment horizontal="center" vertical="center"/>
    </xf>
    <xf numFmtId="9" fontId="18" fillId="37" borderId="21" xfId="0" applyNumberFormat="1" applyFont="1" applyFill="1" applyBorder="1" applyAlignment="1">
      <alignment horizontal="center" vertical="center"/>
    </xf>
    <xf numFmtId="0" fontId="15" fillId="0" borderId="11" xfId="0" applyFont="1" applyBorder="1" applyAlignment="1">
      <alignment horizontal="left" vertical="center" wrapText="1"/>
    </xf>
    <xf numFmtId="0" fontId="66" fillId="0" borderId="11" xfId="0" applyFont="1" applyBorder="1" applyAlignment="1">
      <alignment vertical="top" wrapText="1"/>
    </xf>
    <xf numFmtId="0" fontId="66" fillId="0" borderId="11" xfId="0" applyFont="1" applyBorder="1" applyAlignment="1">
      <alignment vertical="top"/>
    </xf>
    <xf numFmtId="0" fontId="58" fillId="38" borderId="18" xfId="0" applyFont="1" applyFill="1" applyBorder="1" applyAlignment="1">
      <alignment horizontal="center" vertical="center"/>
    </xf>
    <xf numFmtId="0" fontId="58" fillId="38" borderId="24" xfId="0" applyFont="1" applyFill="1" applyBorder="1" applyAlignment="1">
      <alignment horizontal="center" vertical="center"/>
    </xf>
    <xf numFmtId="0" fontId="4" fillId="0" borderId="11" xfId="0" applyFont="1" applyBorder="1" applyAlignment="1">
      <alignment horizontal="center" vertical="center"/>
    </xf>
    <xf numFmtId="3" fontId="5" fillId="38" borderId="11" xfId="0" applyNumberFormat="1" applyFont="1" applyFill="1" applyBorder="1" applyAlignment="1">
      <alignment horizontal="center" vertical="center"/>
    </xf>
    <xf numFmtId="0" fontId="59" fillId="33" borderId="19"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2" xfId="0" applyFont="1" applyFill="1" applyBorder="1" applyAlignment="1">
      <alignment horizontal="left" vertical="center"/>
    </xf>
    <xf numFmtId="0" fontId="4"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58" fillId="38" borderId="11" xfId="0" applyFont="1" applyFill="1" applyBorder="1" applyAlignment="1">
      <alignment horizontal="center" vertical="center" wrapText="1"/>
    </xf>
    <xf numFmtId="0" fontId="59" fillId="38" borderId="11" xfId="0" applyFont="1" applyFill="1" applyBorder="1" applyAlignment="1">
      <alignment horizontal="center" vertical="center" wrapText="1"/>
    </xf>
    <xf numFmtId="0" fontId="58" fillId="37" borderId="18" xfId="0" applyFont="1" applyFill="1" applyBorder="1" applyAlignment="1">
      <alignment horizontal="center" vertical="center" wrapText="1"/>
    </xf>
    <xf numFmtId="0" fontId="58" fillId="37" borderId="21" xfId="0" applyFont="1" applyFill="1" applyBorder="1" applyAlignment="1">
      <alignment horizontal="center" vertical="center" wrapText="1"/>
    </xf>
    <xf numFmtId="3" fontId="19" fillId="0" borderId="21" xfId="0" applyNumberFormat="1" applyFont="1" applyBorder="1" applyAlignment="1">
      <alignment horizontal="center" vertical="center"/>
    </xf>
    <xf numFmtId="49" fontId="18" fillId="0" borderId="18" xfId="0" applyNumberFormat="1" applyFont="1" applyBorder="1" applyAlignment="1">
      <alignment horizontal="center" vertical="center" wrapText="1"/>
    </xf>
    <xf numFmtId="49" fontId="18" fillId="0" borderId="21" xfId="0" applyNumberFormat="1" applyFont="1" applyBorder="1" applyAlignment="1">
      <alignment horizontal="center" vertical="center" wrapText="1"/>
    </xf>
    <xf numFmtId="0" fontId="59" fillId="0" borderId="11" xfId="0" applyFont="1" applyBorder="1" applyAlignment="1">
      <alignment horizontal="center" vertical="center" wrapText="1"/>
    </xf>
    <xf numFmtId="0" fontId="58" fillId="37" borderId="11" xfId="0" applyFont="1" applyFill="1" applyBorder="1" applyAlignment="1">
      <alignment horizontal="center" vertical="center" wrapText="1"/>
    </xf>
    <xf numFmtId="0" fontId="19" fillId="0" borderId="18" xfId="0" applyFont="1" applyBorder="1" applyAlignment="1">
      <alignment horizontal="center" vertical="center" wrapText="1"/>
    </xf>
    <xf numFmtId="0" fontId="19" fillId="0" borderId="24" xfId="0" applyFont="1" applyBorder="1" applyAlignment="1">
      <alignment horizontal="center" vertical="center"/>
    </xf>
    <xf numFmtId="49" fontId="58" fillId="0" borderId="11" xfId="0" applyNumberFormat="1" applyFont="1" applyBorder="1" applyAlignment="1">
      <alignment horizontal="center" vertical="center" wrapText="1"/>
    </xf>
    <xf numFmtId="0" fontId="58" fillId="0" borderId="11" xfId="0" applyFont="1" applyBorder="1" applyAlignment="1">
      <alignment horizontal="center" vertical="center" wrapText="1"/>
    </xf>
    <xf numFmtId="0" fontId="59" fillId="0" borderId="20" xfId="0" applyFont="1" applyBorder="1" applyAlignment="1">
      <alignment horizontal="center" vertical="center"/>
    </xf>
    <xf numFmtId="0" fontId="59" fillId="0" borderId="22" xfId="0" applyFont="1" applyBorder="1" applyAlignment="1">
      <alignment horizontal="center" vertical="center"/>
    </xf>
    <xf numFmtId="0" fontId="59" fillId="0" borderId="11" xfId="0" applyFont="1" applyBorder="1" applyAlignment="1">
      <alignment horizontal="center" vertical="center"/>
    </xf>
    <xf numFmtId="9" fontId="54" fillId="0" borderId="18" xfId="54" applyFont="1" applyBorder="1" applyAlignment="1">
      <alignment horizontal="center" vertical="center"/>
    </xf>
    <xf numFmtId="9" fontId="54" fillId="0" borderId="21" xfId="54" applyFont="1" applyBorder="1" applyAlignment="1">
      <alignment horizontal="center" vertical="center"/>
    </xf>
    <xf numFmtId="164" fontId="59" fillId="0" borderId="20" xfId="50" applyNumberFormat="1" applyFont="1" applyFill="1" applyBorder="1" applyAlignment="1">
      <alignment horizontal="center" vertical="center"/>
    </xf>
    <xf numFmtId="164" fontId="59" fillId="0" borderId="22" xfId="50" applyNumberFormat="1" applyFont="1" applyFill="1" applyBorder="1" applyAlignment="1">
      <alignment horizontal="center" vertical="center"/>
    </xf>
    <xf numFmtId="0" fontId="54" fillId="0" borderId="18"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1" xfId="0" applyFont="1" applyBorder="1" applyAlignment="1">
      <alignment horizontal="center" vertical="center" wrapText="1"/>
    </xf>
    <xf numFmtId="0" fontId="58" fillId="0" borderId="11"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114300</xdr:rowOff>
    </xdr:from>
    <xdr:to>
      <xdr:col>6</xdr:col>
      <xdr:colOff>2038350</xdr:colOff>
      <xdr:row>3</xdr:row>
      <xdr:rowOff>66675</xdr:rowOff>
    </xdr:to>
    <xdr:pic>
      <xdr:nvPicPr>
        <xdr:cNvPr id="1" name="Imagen 1"/>
        <xdr:cNvPicPr preferRelativeResize="1">
          <a:picLocks noChangeAspect="1"/>
        </xdr:cNvPicPr>
      </xdr:nvPicPr>
      <xdr:blipFill>
        <a:blip r:embed="rId1"/>
        <a:stretch>
          <a:fillRect/>
        </a:stretch>
      </xdr:blipFill>
      <xdr:spPr>
        <a:xfrm>
          <a:off x="0" y="114300"/>
          <a:ext cx="20383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33"/>
  <sheetViews>
    <sheetView tabSelected="1" zoomScale="90" zoomScaleNormal="90" zoomScaleSheetLayoutView="87" zoomScalePageLayoutView="0" workbookViewId="0" topLeftCell="G1">
      <selection activeCell="H8" sqref="H8:H9"/>
    </sheetView>
  </sheetViews>
  <sheetFormatPr defaultColWidth="11.421875" defaultRowHeight="15"/>
  <cols>
    <col min="1" max="1" width="22.140625" style="22" hidden="1" customWidth="1"/>
    <col min="2" max="2" width="24.28125" style="22" hidden="1" customWidth="1"/>
    <col min="3" max="3" width="11.421875" style="22" hidden="1" customWidth="1"/>
    <col min="4" max="4" width="14.28125" style="22" hidden="1" customWidth="1"/>
    <col min="5" max="5" width="10.8515625" style="27" hidden="1" customWidth="1"/>
    <col min="6" max="6" width="11.7109375" style="27" hidden="1" customWidth="1"/>
    <col min="7" max="7" width="34.00390625" style="81" customWidth="1"/>
    <col min="8" max="8" width="5.8515625" style="84" customWidth="1"/>
    <col min="9" max="9" width="3.140625" style="22" customWidth="1"/>
    <col min="10" max="10" width="6.00390625" style="22" customWidth="1"/>
    <col min="11" max="11" width="3.140625" style="22" customWidth="1"/>
    <col min="12" max="12" width="4.7109375" style="22" customWidth="1"/>
    <col min="13" max="13" width="7.421875" style="22" customWidth="1"/>
    <col min="14" max="14" width="26.28125" style="92" customWidth="1"/>
    <col min="15" max="15" width="5.00390625" style="22" customWidth="1"/>
    <col min="16" max="16" width="4.57421875" style="28" customWidth="1"/>
    <col min="17" max="17" width="5.7109375" style="28" customWidth="1"/>
    <col min="18" max="18" width="6.7109375" style="28" customWidth="1"/>
    <col min="19" max="19" width="5.140625" style="28" customWidth="1"/>
    <col min="20" max="20" width="6.57421875" style="22" customWidth="1"/>
    <col min="21" max="21" width="5.8515625" style="22" customWidth="1"/>
    <col min="22" max="22" width="8.140625" style="22" customWidth="1"/>
    <col min="23" max="23" width="5.7109375" style="22" customWidth="1"/>
    <col min="24" max="24" width="60.7109375" style="34" customWidth="1"/>
    <col min="25" max="25" width="11.8515625" style="21" bestFit="1" customWidth="1"/>
    <col min="26" max="32" width="11.421875" style="21" customWidth="1"/>
    <col min="33" max="16384" width="11.421875" style="22" customWidth="1"/>
  </cols>
  <sheetData>
    <row r="1" spans="1:24" ht="15">
      <c r="A1" s="227"/>
      <c r="B1" s="228"/>
      <c r="C1" s="36"/>
      <c r="D1" s="225" t="s">
        <v>0</v>
      </c>
      <c r="E1" s="226"/>
      <c r="F1" s="226"/>
      <c r="G1" s="226"/>
      <c r="H1" s="226"/>
      <c r="I1" s="226"/>
      <c r="J1" s="226"/>
      <c r="K1" s="226"/>
      <c r="L1" s="226"/>
      <c r="M1" s="226"/>
      <c r="N1" s="226"/>
      <c r="O1" s="226"/>
      <c r="P1" s="226"/>
      <c r="Q1" s="226"/>
      <c r="R1" s="226"/>
      <c r="S1" s="226"/>
      <c r="T1" s="226"/>
      <c r="U1" s="226"/>
      <c r="V1" s="226"/>
      <c r="W1" s="226"/>
      <c r="X1" s="57" t="s">
        <v>1</v>
      </c>
    </row>
    <row r="2" spans="1:24" ht="15">
      <c r="A2" s="229"/>
      <c r="B2" s="230"/>
      <c r="C2" s="37"/>
      <c r="D2" s="226"/>
      <c r="E2" s="226"/>
      <c r="F2" s="226"/>
      <c r="G2" s="226"/>
      <c r="H2" s="226"/>
      <c r="I2" s="226"/>
      <c r="J2" s="226"/>
      <c r="K2" s="226"/>
      <c r="L2" s="226"/>
      <c r="M2" s="226"/>
      <c r="N2" s="226"/>
      <c r="O2" s="226"/>
      <c r="P2" s="226"/>
      <c r="Q2" s="226"/>
      <c r="R2" s="226"/>
      <c r="S2" s="226"/>
      <c r="T2" s="226"/>
      <c r="U2" s="226"/>
      <c r="V2" s="226"/>
      <c r="W2" s="226"/>
      <c r="X2" s="58" t="s">
        <v>2</v>
      </c>
    </row>
    <row r="3" spans="1:24" ht="15">
      <c r="A3" s="229"/>
      <c r="B3" s="230"/>
      <c r="C3" s="37"/>
      <c r="D3" s="226"/>
      <c r="E3" s="226"/>
      <c r="F3" s="226"/>
      <c r="G3" s="226"/>
      <c r="H3" s="226"/>
      <c r="I3" s="226"/>
      <c r="J3" s="226"/>
      <c r="K3" s="226"/>
      <c r="L3" s="226"/>
      <c r="M3" s="226"/>
      <c r="N3" s="226"/>
      <c r="O3" s="226"/>
      <c r="P3" s="226"/>
      <c r="Q3" s="226"/>
      <c r="R3" s="226"/>
      <c r="S3" s="226"/>
      <c r="T3" s="226"/>
      <c r="U3" s="226"/>
      <c r="V3" s="226"/>
      <c r="W3" s="226"/>
      <c r="X3" s="59" t="s">
        <v>3</v>
      </c>
    </row>
    <row r="4" spans="1:24" ht="15">
      <c r="A4" s="231"/>
      <c r="B4" s="232"/>
      <c r="C4" s="38"/>
      <c r="D4" s="226"/>
      <c r="E4" s="226"/>
      <c r="F4" s="226"/>
      <c r="G4" s="226"/>
      <c r="H4" s="226"/>
      <c r="I4" s="226"/>
      <c r="J4" s="226"/>
      <c r="K4" s="226"/>
      <c r="L4" s="226"/>
      <c r="M4" s="226"/>
      <c r="N4" s="226"/>
      <c r="O4" s="226"/>
      <c r="P4" s="226"/>
      <c r="Q4" s="226"/>
      <c r="R4" s="226"/>
      <c r="S4" s="226"/>
      <c r="T4" s="226"/>
      <c r="U4" s="226"/>
      <c r="V4" s="226"/>
      <c r="W4" s="226"/>
      <c r="X4" s="58" t="s">
        <v>4</v>
      </c>
    </row>
    <row r="5" spans="1:24" ht="18.75">
      <c r="A5" s="233"/>
      <c r="B5" s="233"/>
      <c r="C5" s="233"/>
      <c r="D5" s="233"/>
      <c r="E5" s="233"/>
      <c r="F5" s="233"/>
      <c r="G5" s="233"/>
      <c r="H5" s="233"/>
      <c r="I5" s="233"/>
      <c r="J5" s="233"/>
      <c r="K5" s="233"/>
      <c r="L5" s="233"/>
      <c r="M5" s="233"/>
      <c r="N5" s="233"/>
      <c r="O5" s="233"/>
      <c r="P5" s="233"/>
      <c r="Q5" s="233"/>
      <c r="R5" s="233"/>
      <c r="S5" s="233"/>
      <c r="T5" s="233"/>
      <c r="U5" s="233"/>
      <c r="V5" s="233"/>
      <c r="W5" s="233"/>
      <c r="X5" s="31"/>
    </row>
    <row r="6" spans="1:24" ht="18.75">
      <c r="A6" s="242" t="s">
        <v>5</v>
      </c>
      <c r="B6" s="242"/>
      <c r="C6" s="242"/>
      <c r="D6" s="242"/>
      <c r="E6" s="242"/>
      <c r="F6" s="242"/>
      <c r="G6" s="242"/>
      <c r="H6" s="242"/>
      <c r="I6" s="242"/>
      <c r="J6" s="242"/>
      <c r="K6" s="242"/>
      <c r="L6" s="242"/>
      <c r="M6" s="242"/>
      <c r="N6" s="242"/>
      <c r="O6" s="242"/>
      <c r="P6" s="5"/>
      <c r="Q6" s="5"/>
      <c r="R6" s="5"/>
      <c r="S6" s="5"/>
      <c r="T6" s="35"/>
      <c r="U6" s="35"/>
      <c r="V6" s="35"/>
      <c r="W6" s="35"/>
      <c r="X6" s="31"/>
    </row>
    <row r="7" ht="15"/>
    <row r="8" spans="1:24" ht="26.25" customHeight="1">
      <c r="A8" s="189" t="s">
        <v>6</v>
      </c>
      <c r="B8" s="189" t="s">
        <v>7</v>
      </c>
      <c r="C8" s="189" t="s">
        <v>8</v>
      </c>
      <c r="D8" s="189" t="s">
        <v>9</v>
      </c>
      <c r="E8" s="189" t="s">
        <v>10</v>
      </c>
      <c r="F8" s="189" t="s">
        <v>11</v>
      </c>
      <c r="G8" s="188" t="s">
        <v>12</v>
      </c>
      <c r="H8" s="234" t="s">
        <v>13</v>
      </c>
      <c r="I8" s="243" t="s">
        <v>14</v>
      </c>
      <c r="J8" s="244"/>
      <c r="K8" s="244"/>
      <c r="L8" s="245"/>
      <c r="M8" s="196" t="s">
        <v>15</v>
      </c>
      <c r="N8" s="188" t="s">
        <v>16</v>
      </c>
      <c r="O8" s="196" t="s">
        <v>17</v>
      </c>
      <c r="P8" s="239" t="s">
        <v>18</v>
      </c>
      <c r="Q8" s="240"/>
      <c r="R8" s="240"/>
      <c r="S8" s="241"/>
      <c r="T8" s="237" t="s">
        <v>19</v>
      </c>
      <c r="U8" s="235" t="s">
        <v>20</v>
      </c>
      <c r="V8" s="235" t="s">
        <v>21</v>
      </c>
      <c r="W8" s="196" t="s">
        <v>22</v>
      </c>
      <c r="X8" s="191" t="s">
        <v>23</v>
      </c>
    </row>
    <row r="9" spans="1:24" ht="59.25" customHeight="1">
      <c r="A9" s="190"/>
      <c r="B9" s="190"/>
      <c r="C9" s="190"/>
      <c r="D9" s="190"/>
      <c r="E9" s="190"/>
      <c r="F9" s="189"/>
      <c r="G9" s="188"/>
      <c r="H9" s="234"/>
      <c r="I9" s="12" t="s">
        <v>24</v>
      </c>
      <c r="J9" s="12" t="s">
        <v>25</v>
      </c>
      <c r="K9" s="12" t="s">
        <v>26</v>
      </c>
      <c r="L9" s="12" t="s">
        <v>27</v>
      </c>
      <c r="M9" s="196"/>
      <c r="N9" s="188"/>
      <c r="O9" s="196"/>
      <c r="P9" s="6" t="s">
        <v>24</v>
      </c>
      <c r="Q9" s="6" t="s">
        <v>25</v>
      </c>
      <c r="R9" s="6" t="s">
        <v>26</v>
      </c>
      <c r="S9" s="6" t="s">
        <v>28</v>
      </c>
      <c r="T9" s="238"/>
      <c r="U9" s="236"/>
      <c r="V9" s="236"/>
      <c r="W9" s="196"/>
      <c r="X9" s="192"/>
    </row>
    <row r="10" spans="1:24" ht="39" customHeight="1">
      <c r="A10" s="125" t="s">
        <v>29</v>
      </c>
      <c r="B10" s="127" t="s">
        <v>30</v>
      </c>
      <c r="C10" s="127" t="s">
        <v>31</v>
      </c>
      <c r="D10" s="127" t="s">
        <v>32</v>
      </c>
      <c r="E10" s="129" t="s">
        <v>33</v>
      </c>
      <c r="F10" s="129" t="s">
        <v>34</v>
      </c>
      <c r="G10" s="171" t="s">
        <v>35</v>
      </c>
      <c r="H10" s="246">
        <v>2</v>
      </c>
      <c r="I10" s="131"/>
      <c r="J10" s="131">
        <v>0</v>
      </c>
      <c r="K10" s="131"/>
      <c r="L10" s="131">
        <v>0</v>
      </c>
      <c r="M10" s="169">
        <v>10</v>
      </c>
      <c r="N10" s="86" t="s">
        <v>36</v>
      </c>
      <c r="O10" s="4">
        <v>0.3</v>
      </c>
      <c r="Q10" s="10">
        <v>1</v>
      </c>
      <c r="R10" s="10"/>
      <c r="S10" s="10"/>
      <c r="T10" s="13">
        <v>1</v>
      </c>
      <c r="U10" s="7">
        <f>+T10*O10</f>
        <v>0.3</v>
      </c>
      <c r="V10" s="123"/>
      <c r="W10" s="152"/>
      <c r="X10" s="197" t="s">
        <v>37</v>
      </c>
    </row>
    <row r="11" spans="1:24" ht="72.75" customHeight="1">
      <c r="A11" s="126"/>
      <c r="B11" s="133"/>
      <c r="C11" s="133"/>
      <c r="D11" s="133"/>
      <c r="E11" s="155"/>
      <c r="F11" s="155"/>
      <c r="G11" s="172"/>
      <c r="H11" s="247"/>
      <c r="I11" s="154"/>
      <c r="J11" s="154"/>
      <c r="K11" s="154"/>
      <c r="L11" s="154"/>
      <c r="M11" s="170"/>
      <c r="N11" s="86" t="s">
        <v>38</v>
      </c>
      <c r="O11" s="4">
        <v>0.5</v>
      </c>
      <c r="P11" s="10"/>
      <c r="Q11" s="10"/>
      <c r="R11" s="10">
        <v>1</v>
      </c>
      <c r="S11" s="10"/>
      <c r="T11" s="13">
        <v>0.75</v>
      </c>
      <c r="U11" s="7">
        <f>+T11*O11</f>
        <v>0.375</v>
      </c>
      <c r="V11" s="137"/>
      <c r="W11" s="161"/>
      <c r="X11" s="197"/>
    </row>
    <row r="12" spans="1:24" ht="36" customHeight="1">
      <c r="A12" s="126"/>
      <c r="B12" s="133"/>
      <c r="C12" s="128"/>
      <c r="D12" s="133"/>
      <c r="E12" s="130"/>
      <c r="F12" s="130"/>
      <c r="G12" s="172"/>
      <c r="H12" s="247"/>
      <c r="I12" s="154"/>
      <c r="J12" s="154"/>
      <c r="K12" s="154"/>
      <c r="L12" s="154"/>
      <c r="M12" s="170"/>
      <c r="N12" s="86" t="s">
        <v>39</v>
      </c>
      <c r="O12" s="4">
        <v>0.2</v>
      </c>
      <c r="P12" s="10"/>
      <c r="Q12" s="10"/>
      <c r="R12" s="10"/>
      <c r="S12" s="10">
        <v>1</v>
      </c>
      <c r="T12" s="13">
        <v>0</v>
      </c>
      <c r="U12" s="7">
        <f>+T12*O12</f>
        <v>0</v>
      </c>
      <c r="V12" s="137"/>
      <c r="W12" s="161"/>
      <c r="X12" s="197"/>
    </row>
    <row r="13" spans="1:24" ht="25.5" customHeight="1">
      <c r="A13" s="134" t="s">
        <v>40</v>
      </c>
      <c r="B13" s="135"/>
      <c r="C13" s="135"/>
      <c r="D13" s="135"/>
      <c r="E13" s="135"/>
      <c r="F13" s="135"/>
      <c r="G13" s="135"/>
      <c r="H13" s="135"/>
      <c r="I13" s="135"/>
      <c r="J13" s="135"/>
      <c r="K13" s="135"/>
      <c r="L13" s="135"/>
      <c r="M13" s="135"/>
      <c r="N13" s="136"/>
      <c r="O13" s="8">
        <f>SUM(O10:O12)</f>
        <v>1</v>
      </c>
      <c r="P13" s="9"/>
      <c r="Q13" s="9"/>
      <c r="R13" s="9"/>
      <c r="S13" s="9"/>
      <c r="T13" s="8"/>
      <c r="U13" s="85">
        <f>SUM(U10:U12)</f>
        <v>0.675</v>
      </c>
      <c r="V13" s="8">
        <v>0.07</v>
      </c>
      <c r="W13" s="51">
        <f>+V13*U13</f>
        <v>0.04725000000000001</v>
      </c>
      <c r="X13" s="32"/>
    </row>
    <row r="14" spans="1:24" ht="33" customHeight="1">
      <c r="A14" s="125" t="s">
        <v>29</v>
      </c>
      <c r="B14" s="127" t="s">
        <v>30</v>
      </c>
      <c r="C14" s="127" t="s">
        <v>31</v>
      </c>
      <c r="D14" s="127" t="s">
        <v>32</v>
      </c>
      <c r="E14" s="129" t="s">
        <v>33</v>
      </c>
      <c r="F14" s="129" t="s">
        <v>34</v>
      </c>
      <c r="G14" s="171" t="s">
        <v>41</v>
      </c>
      <c r="H14" s="178">
        <v>1</v>
      </c>
      <c r="I14" s="131"/>
      <c r="J14" s="131">
        <v>0</v>
      </c>
      <c r="K14" s="131"/>
      <c r="L14" s="131">
        <v>0</v>
      </c>
      <c r="M14" s="158">
        <v>10</v>
      </c>
      <c r="N14" s="86" t="s">
        <v>36</v>
      </c>
      <c r="O14" s="4">
        <v>0.3</v>
      </c>
      <c r="Q14" s="10">
        <v>1</v>
      </c>
      <c r="R14" s="10"/>
      <c r="S14" s="10"/>
      <c r="T14" s="13">
        <v>1</v>
      </c>
      <c r="U14" s="7">
        <f>T14*O14</f>
        <v>0.3</v>
      </c>
      <c r="V14" s="123"/>
      <c r="W14" s="152"/>
      <c r="X14" s="197" t="s">
        <v>42</v>
      </c>
    </row>
    <row r="15" spans="1:24" ht="62.25" customHeight="1">
      <c r="A15" s="126"/>
      <c r="B15" s="133"/>
      <c r="C15" s="133"/>
      <c r="D15" s="133"/>
      <c r="E15" s="155"/>
      <c r="F15" s="155"/>
      <c r="G15" s="172"/>
      <c r="H15" s="179"/>
      <c r="I15" s="154"/>
      <c r="J15" s="154"/>
      <c r="K15" s="154"/>
      <c r="L15" s="154"/>
      <c r="M15" s="159"/>
      <c r="N15" s="86" t="s">
        <v>43</v>
      </c>
      <c r="O15" s="4">
        <v>0.5</v>
      </c>
      <c r="P15" s="10"/>
      <c r="Q15" s="10"/>
      <c r="R15" s="10">
        <v>1</v>
      </c>
      <c r="S15" s="10"/>
      <c r="T15" s="13">
        <v>1</v>
      </c>
      <c r="U15" s="7">
        <f>T15*O15</f>
        <v>0.5</v>
      </c>
      <c r="V15" s="137"/>
      <c r="W15" s="161"/>
      <c r="X15" s="197"/>
    </row>
    <row r="16" spans="1:24" ht="38.25">
      <c r="A16" s="126"/>
      <c r="B16" s="133"/>
      <c r="C16" s="128"/>
      <c r="D16" s="133"/>
      <c r="E16" s="130"/>
      <c r="F16" s="130"/>
      <c r="G16" s="172"/>
      <c r="H16" s="195"/>
      <c r="I16" s="154"/>
      <c r="J16" s="154"/>
      <c r="K16" s="154"/>
      <c r="L16" s="154"/>
      <c r="M16" s="160"/>
      <c r="N16" s="86" t="s">
        <v>39</v>
      </c>
      <c r="O16" s="4">
        <v>0.2</v>
      </c>
      <c r="P16" s="10"/>
      <c r="Q16" s="10"/>
      <c r="R16" s="10"/>
      <c r="S16" s="10">
        <v>1</v>
      </c>
      <c r="T16" s="13">
        <v>0</v>
      </c>
      <c r="U16" s="7">
        <f>T16*O16</f>
        <v>0</v>
      </c>
      <c r="V16" s="124"/>
      <c r="W16" s="153"/>
      <c r="X16" s="197"/>
    </row>
    <row r="17" spans="1:24" ht="25.5" customHeight="1">
      <c r="A17" s="134" t="s">
        <v>40</v>
      </c>
      <c r="B17" s="135"/>
      <c r="C17" s="135"/>
      <c r="D17" s="135"/>
      <c r="E17" s="135"/>
      <c r="F17" s="135"/>
      <c r="G17" s="135"/>
      <c r="H17" s="135"/>
      <c r="I17" s="135"/>
      <c r="J17" s="135"/>
      <c r="K17" s="135"/>
      <c r="L17" s="135"/>
      <c r="M17" s="135"/>
      <c r="N17" s="136"/>
      <c r="O17" s="8">
        <f>SUM(O14:O16)</f>
        <v>1</v>
      </c>
      <c r="P17" s="9"/>
      <c r="Q17" s="9"/>
      <c r="R17" s="9"/>
      <c r="S17" s="9"/>
      <c r="T17" s="8"/>
      <c r="U17" s="85">
        <f>SUM(U14:U16)</f>
        <v>0.8</v>
      </c>
      <c r="V17" s="8">
        <v>0.07</v>
      </c>
      <c r="W17" s="51">
        <f>+V17*U17</f>
        <v>0.05600000000000001</v>
      </c>
      <c r="X17" s="32"/>
    </row>
    <row r="18" spans="1:24" ht="39" customHeight="1">
      <c r="A18" s="125" t="s">
        <v>29</v>
      </c>
      <c r="B18" s="127" t="s">
        <v>30</v>
      </c>
      <c r="C18" s="127" t="s">
        <v>31</v>
      </c>
      <c r="D18" s="127" t="s">
        <v>32</v>
      </c>
      <c r="E18" s="129" t="s">
        <v>33</v>
      </c>
      <c r="F18" s="129" t="s">
        <v>34</v>
      </c>
      <c r="G18" s="156" t="s">
        <v>44</v>
      </c>
      <c r="H18" s="178">
        <v>3</v>
      </c>
      <c r="I18" s="131"/>
      <c r="J18" s="131">
        <v>4</v>
      </c>
      <c r="K18" s="131"/>
      <c r="L18" s="131">
        <v>4</v>
      </c>
      <c r="M18" s="158">
        <v>17</v>
      </c>
      <c r="N18" s="75" t="s">
        <v>45</v>
      </c>
      <c r="O18" s="16">
        <v>0.5</v>
      </c>
      <c r="P18" s="18"/>
      <c r="Q18" s="18">
        <v>0.5</v>
      </c>
      <c r="R18" s="18">
        <v>1</v>
      </c>
      <c r="S18" s="18"/>
      <c r="T18" s="13">
        <v>1</v>
      </c>
      <c r="U18" s="7">
        <f>T18*O18</f>
        <v>0.5</v>
      </c>
      <c r="V18" s="123"/>
      <c r="W18" s="152"/>
      <c r="X18" s="250" t="s">
        <v>46</v>
      </c>
    </row>
    <row r="19" spans="1:24" ht="50.25" customHeight="1">
      <c r="A19" s="126"/>
      <c r="B19" s="133"/>
      <c r="C19" s="133"/>
      <c r="D19" s="133"/>
      <c r="E19" s="155"/>
      <c r="F19" s="155"/>
      <c r="G19" s="157"/>
      <c r="H19" s="179"/>
      <c r="I19" s="154"/>
      <c r="J19" s="154"/>
      <c r="K19" s="154"/>
      <c r="L19" s="154"/>
      <c r="M19" s="159"/>
      <c r="N19" s="75" t="s">
        <v>47</v>
      </c>
      <c r="O19" s="16">
        <v>0.5</v>
      </c>
      <c r="P19" s="18"/>
      <c r="Q19" s="18">
        <v>0.5</v>
      </c>
      <c r="S19" s="18">
        <v>1</v>
      </c>
      <c r="T19" s="13">
        <v>1</v>
      </c>
      <c r="U19" s="7">
        <f>T19*O19</f>
        <v>0.5</v>
      </c>
      <c r="V19" s="124"/>
      <c r="W19" s="153"/>
      <c r="X19" s="250"/>
    </row>
    <row r="20" spans="1:24" ht="21" customHeight="1">
      <c r="A20" s="134" t="s">
        <v>40</v>
      </c>
      <c r="B20" s="135"/>
      <c r="C20" s="135"/>
      <c r="D20" s="135"/>
      <c r="E20" s="135"/>
      <c r="F20" s="135"/>
      <c r="G20" s="135"/>
      <c r="H20" s="135"/>
      <c r="I20" s="135"/>
      <c r="J20" s="135"/>
      <c r="K20" s="135"/>
      <c r="L20" s="135"/>
      <c r="M20" s="135"/>
      <c r="N20" s="136"/>
      <c r="O20" s="8">
        <f>SUM(O14:O16)</f>
        <v>1</v>
      </c>
      <c r="P20" s="9"/>
      <c r="Q20" s="9"/>
      <c r="R20" s="9"/>
      <c r="S20" s="9"/>
      <c r="T20" s="8"/>
      <c r="U20" s="8">
        <f>SUM(U18:U19)</f>
        <v>1</v>
      </c>
      <c r="V20" s="8">
        <v>0.07</v>
      </c>
      <c r="W20" s="51">
        <f>+V20*U20</f>
        <v>0.07</v>
      </c>
      <c r="X20" s="32"/>
    </row>
    <row r="21" spans="1:24" ht="52.5" customHeight="1">
      <c r="A21" s="125" t="s">
        <v>29</v>
      </c>
      <c r="B21" s="127" t="s">
        <v>30</v>
      </c>
      <c r="C21" s="127" t="s">
        <v>31</v>
      </c>
      <c r="D21" s="127" t="s">
        <v>32</v>
      </c>
      <c r="E21" s="129" t="s">
        <v>33</v>
      </c>
      <c r="F21" s="129" t="s">
        <v>34</v>
      </c>
      <c r="G21" s="156" t="s">
        <v>48</v>
      </c>
      <c r="H21" s="178">
        <v>3</v>
      </c>
      <c r="I21" s="131"/>
      <c r="J21" s="131">
        <v>2</v>
      </c>
      <c r="K21" s="131"/>
      <c r="L21" s="131">
        <v>3</v>
      </c>
      <c r="M21" s="193">
        <v>0</v>
      </c>
      <c r="N21" s="110" t="s">
        <v>49</v>
      </c>
      <c r="O21" s="11">
        <v>0.5</v>
      </c>
      <c r="P21" s="17"/>
      <c r="Q21" s="17">
        <v>0.5</v>
      </c>
      <c r="R21" s="17"/>
      <c r="S21" s="17">
        <v>1</v>
      </c>
      <c r="T21" s="13">
        <v>1</v>
      </c>
      <c r="U21" s="7">
        <f>+T21*O21</f>
        <v>0.5</v>
      </c>
      <c r="V21" s="123"/>
      <c r="W21" s="152"/>
      <c r="X21" s="187" t="s">
        <v>50</v>
      </c>
    </row>
    <row r="22" spans="1:24" ht="56.25" customHeight="1">
      <c r="A22" s="126"/>
      <c r="B22" s="133"/>
      <c r="C22" s="133"/>
      <c r="D22" s="133"/>
      <c r="E22" s="155"/>
      <c r="F22" s="155"/>
      <c r="G22" s="157"/>
      <c r="H22" s="179"/>
      <c r="I22" s="154"/>
      <c r="J22" s="154"/>
      <c r="K22" s="154"/>
      <c r="L22" s="154"/>
      <c r="M22" s="194"/>
      <c r="N22" s="87" t="s">
        <v>51</v>
      </c>
      <c r="O22" s="11">
        <v>0.5</v>
      </c>
      <c r="P22" s="17"/>
      <c r="Q22" s="17">
        <v>0.5</v>
      </c>
      <c r="R22" s="17"/>
      <c r="S22" s="17">
        <v>1</v>
      </c>
      <c r="T22" s="13">
        <v>1</v>
      </c>
      <c r="U22" s="7">
        <f>+T22*O22</f>
        <v>0.5</v>
      </c>
      <c r="V22" s="137"/>
      <c r="W22" s="161"/>
      <c r="X22" s="187"/>
    </row>
    <row r="23" spans="1:24" ht="15">
      <c r="A23" s="134" t="s">
        <v>40</v>
      </c>
      <c r="B23" s="135"/>
      <c r="C23" s="135"/>
      <c r="D23" s="135"/>
      <c r="E23" s="135"/>
      <c r="F23" s="135"/>
      <c r="G23" s="135"/>
      <c r="H23" s="135"/>
      <c r="I23" s="135"/>
      <c r="J23" s="135"/>
      <c r="K23" s="135"/>
      <c r="L23" s="135"/>
      <c r="M23" s="135"/>
      <c r="N23" s="136"/>
      <c r="O23" s="9">
        <f>SUM(O21:O22)</f>
        <v>1</v>
      </c>
      <c r="P23" s="9"/>
      <c r="Q23" s="9"/>
      <c r="R23" s="9"/>
      <c r="S23" s="9"/>
      <c r="T23" s="9"/>
      <c r="U23" s="9">
        <f>SUM(U21:U22)</f>
        <v>1</v>
      </c>
      <c r="V23" s="9">
        <v>0.05</v>
      </c>
      <c r="W23" s="62">
        <f>V23*U23</f>
        <v>0.05</v>
      </c>
      <c r="X23" s="9"/>
    </row>
    <row r="24" spans="1:24" ht="25.5">
      <c r="A24" s="173" t="s">
        <v>29</v>
      </c>
      <c r="B24" s="174" t="s">
        <v>30</v>
      </c>
      <c r="C24" s="174" t="s">
        <v>31</v>
      </c>
      <c r="D24" s="174" t="s">
        <v>32</v>
      </c>
      <c r="E24" s="175" t="s">
        <v>33</v>
      </c>
      <c r="F24" s="175" t="s">
        <v>34</v>
      </c>
      <c r="G24" s="176" t="s">
        <v>52</v>
      </c>
      <c r="H24" s="184">
        <v>0.84</v>
      </c>
      <c r="I24" s="177"/>
      <c r="J24" s="180">
        <v>0.8333333333333334</v>
      </c>
      <c r="K24" s="177"/>
      <c r="L24" s="180">
        <v>0.84</v>
      </c>
      <c r="M24" s="181">
        <v>20</v>
      </c>
      <c r="N24" s="75" t="s">
        <v>53</v>
      </c>
      <c r="O24" s="14">
        <v>0.2</v>
      </c>
      <c r="P24" s="18">
        <v>0.25</v>
      </c>
      <c r="Q24" s="18">
        <v>0.5</v>
      </c>
      <c r="R24" s="18">
        <v>0.75</v>
      </c>
      <c r="S24" s="18">
        <v>1</v>
      </c>
      <c r="T24" s="13">
        <v>1</v>
      </c>
      <c r="U24" s="7">
        <f>T24*O24</f>
        <v>0.2</v>
      </c>
      <c r="V24" s="123"/>
      <c r="W24" s="152"/>
      <c r="X24" s="71" t="s">
        <v>54</v>
      </c>
    </row>
    <row r="25" spans="1:24" ht="120">
      <c r="A25" s="173"/>
      <c r="B25" s="174"/>
      <c r="C25" s="174"/>
      <c r="D25" s="174"/>
      <c r="E25" s="175"/>
      <c r="F25" s="175"/>
      <c r="G25" s="176"/>
      <c r="H25" s="185"/>
      <c r="I25" s="177"/>
      <c r="J25" s="180"/>
      <c r="K25" s="177"/>
      <c r="L25" s="180"/>
      <c r="M25" s="182"/>
      <c r="N25" s="75" t="s">
        <v>55</v>
      </c>
      <c r="O25" s="14">
        <v>0.2</v>
      </c>
      <c r="P25" s="18"/>
      <c r="Q25" s="18">
        <v>0.5</v>
      </c>
      <c r="R25" s="18"/>
      <c r="S25" s="18">
        <v>1</v>
      </c>
      <c r="T25" s="13">
        <v>1</v>
      </c>
      <c r="U25" s="7">
        <f>T25*O25</f>
        <v>0.2</v>
      </c>
      <c r="V25" s="124"/>
      <c r="W25" s="153"/>
      <c r="X25" s="72" t="s">
        <v>56</v>
      </c>
    </row>
    <row r="26" spans="1:24" ht="62.25" customHeight="1">
      <c r="A26" s="173"/>
      <c r="B26" s="174"/>
      <c r="C26" s="174"/>
      <c r="D26" s="174"/>
      <c r="E26" s="175"/>
      <c r="F26" s="175"/>
      <c r="G26" s="176"/>
      <c r="H26" s="185"/>
      <c r="I26" s="177"/>
      <c r="J26" s="180"/>
      <c r="K26" s="177"/>
      <c r="L26" s="180"/>
      <c r="M26" s="182"/>
      <c r="N26" s="75" t="s">
        <v>57</v>
      </c>
      <c r="O26" s="14">
        <v>0.2</v>
      </c>
      <c r="P26" s="18"/>
      <c r="Q26" s="18">
        <v>0.5</v>
      </c>
      <c r="R26" s="18"/>
      <c r="S26" s="18">
        <v>1</v>
      </c>
      <c r="T26" s="13">
        <v>1</v>
      </c>
      <c r="U26" s="7">
        <f>T26*O26</f>
        <v>0.2</v>
      </c>
      <c r="V26" s="66"/>
      <c r="W26" s="67"/>
      <c r="X26" s="72" t="s">
        <v>58</v>
      </c>
    </row>
    <row r="27" spans="1:24" ht="70.5" customHeight="1">
      <c r="A27" s="173"/>
      <c r="B27" s="174"/>
      <c r="C27" s="174"/>
      <c r="D27" s="174"/>
      <c r="E27" s="175"/>
      <c r="F27" s="175"/>
      <c r="G27" s="176"/>
      <c r="H27" s="185"/>
      <c r="I27" s="177"/>
      <c r="J27" s="180"/>
      <c r="K27" s="177"/>
      <c r="L27" s="180"/>
      <c r="M27" s="182"/>
      <c r="N27" s="75" t="s">
        <v>59</v>
      </c>
      <c r="O27" s="14">
        <v>0.2</v>
      </c>
      <c r="P27" s="18"/>
      <c r="Q27" s="18">
        <v>0.5</v>
      </c>
      <c r="R27" s="18"/>
      <c r="S27" s="18">
        <v>1</v>
      </c>
      <c r="T27" s="13">
        <v>1</v>
      </c>
      <c r="U27" s="7">
        <f>T27*O27</f>
        <v>0.2</v>
      </c>
      <c r="V27" s="66"/>
      <c r="W27" s="67"/>
      <c r="X27" s="71" t="s">
        <v>60</v>
      </c>
    </row>
    <row r="28" spans="1:24" ht="66.75" customHeight="1">
      <c r="A28" s="173"/>
      <c r="B28" s="174"/>
      <c r="C28" s="174"/>
      <c r="D28" s="174"/>
      <c r="E28" s="175"/>
      <c r="F28" s="175"/>
      <c r="G28" s="176"/>
      <c r="H28" s="186"/>
      <c r="I28" s="177"/>
      <c r="J28" s="180"/>
      <c r="K28" s="177"/>
      <c r="L28" s="180"/>
      <c r="M28" s="183"/>
      <c r="N28" s="75" t="s">
        <v>61</v>
      </c>
      <c r="O28" s="14">
        <v>0.2</v>
      </c>
      <c r="P28" s="18"/>
      <c r="Q28" s="18">
        <v>0.5</v>
      </c>
      <c r="R28" s="18"/>
      <c r="S28" s="18">
        <v>1</v>
      </c>
      <c r="T28" s="120">
        <v>1</v>
      </c>
      <c r="U28" s="7">
        <f>T28*O28</f>
        <v>0.2</v>
      </c>
      <c r="V28" s="66"/>
      <c r="W28" s="67"/>
      <c r="X28" s="71" t="s">
        <v>62</v>
      </c>
    </row>
    <row r="29" spans="1:24" ht="15">
      <c r="A29" s="134" t="s">
        <v>40</v>
      </c>
      <c r="B29" s="135"/>
      <c r="C29" s="135"/>
      <c r="D29" s="135"/>
      <c r="E29" s="135"/>
      <c r="F29" s="135"/>
      <c r="G29" s="135"/>
      <c r="H29" s="135"/>
      <c r="I29" s="135"/>
      <c r="J29" s="135"/>
      <c r="K29" s="135"/>
      <c r="L29" s="135"/>
      <c r="M29" s="135"/>
      <c r="N29" s="136"/>
      <c r="O29" s="8">
        <f>SUM(O24:O28)</f>
        <v>1</v>
      </c>
      <c r="P29" s="9"/>
      <c r="Q29" s="9"/>
      <c r="R29" s="9"/>
      <c r="S29" s="9"/>
      <c r="T29" s="8"/>
      <c r="U29" s="8">
        <f>SUM(U24:U25)</f>
        <v>0.4</v>
      </c>
      <c r="V29" s="8">
        <v>0.07</v>
      </c>
      <c r="W29" s="51">
        <f>V29*U29</f>
        <v>0.028000000000000004</v>
      </c>
      <c r="X29" s="32"/>
    </row>
    <row r="30" spans="1:24" ht="27" customHeight="1">
      <c r="A30" s="125" t="s">
        <v>29</v>
      </c>
      <c r="B30" s="127" t="s">
        <v>30</v>
      </c>
      <c r="C30" s="127" t="s">
        <v>63</v>
      </c>
      <c r="D30" s="127" t="s">
        <v>64</v>
      </c>
      <c r="E30" s="129" t="s">
        <v>65</v>
      </c>
      <c r="F30" s="129" t="s">
        <v>34</v>
      </c>
      <c r="G30" s="142" t="s">
        <v>66</v>
      </c>
      <c r="H30" s="140" t="s">
        <v>67</v>
      </c>
      <c r="I30" s="131"/>
      <c r="J30" s="131">
        <v>4826</v>
      </c>
      <c r="K30" s="131"/>
      <c r="L30" s="131">
        <v>5026</v>
      </c>
      <c r="M30" s="143">
        <v>0</v>
      </c>
      <c r="N30" s="86" t="s">
        <v>68</v>
      </c>
      <c r="O30" s="44">
        <v>0.5</v>
      </c>
      <c r="P30" s="45">
        <v>0.5</v>
      </c>
      <c r="Q30" s="45"/>
      <c r="R30" s="45">
        <v>1</v>
      </c>
      <c r="S30" s="45"/>
      <c r="T30" s="46">
        <v>1</v>
      </c>
      <c r="U30" s="47">
        <f>+T30*O30</f>
        <v>0.5</v>
      </c>
      <c r="V30" s="123"/>
      <c r="W30" s="152"/>
      <c r="X30" s="71" t="s">
        <v>69</v>
      </c>
    </row>
    <row r="31" spans="1:24" ht="38.25">
      <c r="A31" s="126"/>
      <c r="B31" s="133"/>
      <c r="C31" s="128"/>
      <c r="D31" s="133"/>
      <c r="E31" s="130"/>
      <c r="F31" s="130"/>
      <c r="G31" s="142"/>
      <c r="H31" s="141"/>
      <c r="I31" s="132"/>
      <c r="J31" s="132"/>
      <c r="K31" s="132"/>
      <c r="L31" s="132"/>
      <c r="M31" s="143"/>
      <c r="N31" s="86" t="s">
        <v>70</v>
      </c>
      <c r="O31" s="4">
        <v>0.5</v>
      </c>
      <c r="P31" s="10"/>
      <c r="Q31" s="10">
        <v>0.5</v>
      </c>
      <c r="R31" s="10"/>
      <c r="S31" s="10">
        <v>1</v>
      </c>
      <c r="T31" s="13">
        <v>1</v>
      </c>
      <c r="U31" s="7">
        <f>+T31*O31</f>
        <v>0.5</v>
      </c>
      <c r="V31" s="124"/>
      <c r="W31" s="153"/>
      <c r="X31" s="111" t="s">
        <v>71</v>
      </c>
    </row>
    <row r="32" spans="1:24" ht="15">
      <c r="A32" s="134" t="s">
        <v>40</v>
      </c>
      <c r="B32" s="135"/>
      <c r="C32" s="135"/>
      <c r="D32" s="135"/>
      <c r="E32" s="135"/>
      <c r="F32" s="135"/>
      <c r="G32" s="135"/>
      <c r="H32" s="135"/>
      <c r="I32" s="135"/>
      <c r="J32" s="135"/>
      <c r="K32" s="135"/>
      <c r="L32" s="135"/>
      <c r="M32" s="135"/>
      <c r="N32" s="136"/>
      <c r="O32" s="8">
        <f>SUM(O30:O31)</f>
        <v>1</v>
      </c>
      <c r="P32" s="9"/>
      <c r="Q32" s="9"/>
      <c r="R32" s="9"/>
      <c r="S32" s="9"/>
      <c r="T32" s="8"/>
      <c r="U32" s="8">
        <f>SUM(U30:U31)</f>
        <v>1</v>
      </c>
      <c r="V32" s="8">
        <v>0.07</v>
      </c>
      <c r="W32" s="51">
        <f>+V32*U32</f>
        <v>0.07</v>
      </c>
      <c r="X32" s="112"/>
    </row>
    <row r="33" spans="1:24" ht="45" customHeight="1">
      <c r="A33" s="217" t="s">
        <v>29</v>
      </c>
      <c r="B33" s="144" t="s">
        <v>30</v>
      </c>
      <c r="C33" s="144" t="s">
        <v>63</v>
      </c>
      <c r="D33" s="144" t="s">
        <v>64</v>
      </c>
      <c r="E33" s="146" t="s">
        <v>65</v>
      </c>
      <c r="F33" s="146" t="s">
        <v>34</v>
      </c>
      <c r="G33" s="148" t="s">
        <v>72</v>
      </c>
      <c r="H33" s="219">
        <v>20</v>
      </c>
      <c r="I33" s="206"/>
      <c r="J33" s="206">
        <f>8+9</f>
        <v>17</v>
      </c>
      <c r="K33" s="206"/>
      <c r="L33" s="206">
        <f>7+9</f>
        <v>16</v>
      </c>
      <c r="M33" s="253">
        <v>0</v>
      </c>
      <c r="N33" s="99" t="s">
        <v>73</v>
      </c>
      <c r="O33" s="4">
        <v>0.5</v>
      </c>
      <c r="P33" s="10">
        <v>0.5</v>
      </c>
      <c r="Q33" s="10"/>
      <c r="R33" s="10">
        <v>1</v>
      </c>
      <c r="S33" s="10"/>
      <c r="T33" s="13">
        <v>1</v>
      </c>
      <c r="U33" s="7">
        <f>+T33*O33</f>
        <v>0.5</v>
      </c>
      <c r="V33" s="123"/>
      <c r="W33" s="152"/>
      <c r="X33" s="111" t="s">
        <v>74</v>
      </c>
    </row>
    <row r="34" spans="1:24" ht="57.75" customHeight="1">
      <c r="A34" s="218"/>
      <c r="B34" s="145"/>
      <c r="C34" s="145"/>
      <c r="D34" s="145"/>
      <c r="E34" s="147"/>
      <c r="F34" s="147"/>
      <c r="G34" s="149"/>
      <c r="H34" s="220"/>
      <c r="I34" s="207"/>
      <c r="J34" s="207"/>
      <c r="K34" s="207"/>
      <c r="L34" s="207"/>
      <c r="M34" s="254"/>
      <c r="N34" s="99" t="s">
        <v>75</v>
      </c>
      <c r="O34" s="4">
        <v>0.5</v>
      </c>
      <c r="P34" s="10"/>
      <c r="Q34" s="10">
        <v>0.5</v>
      </c>
      <c r="R34" s="10"/>
      <c r="S34" s="10">
        <v>1</v>
      </c>
      <c r="T34" s="13">
        <v>1</v>
      </c>
      <c r="U34" s="7">
        <f>+T34*O34</f>
        <v>0.5</v>
      </c>
      <c r="V34" s="137"/>
      <c r="W34" s="161"/>
      <c r="X34" s="111" t="s">
        <v>76</v>
      </c>
    </row>
    <row r="35" spans="1:24" ht="15">
      <c r="A35" s="257" t="s">
        <v>40</v>
      </c>
      <c r="B35" s="258"/>
      <c r="C35" s="258"/>
      <c r="D35" s="258"/>
      <c r="E35" s="258"/>
      <c r="F35" s="258"/>
      <c r="G35" s="258"/>
      <c r="H35" s="258"/>
      <c r="I35" s="258"/>
      <c r="J35" s="258"/>
      <c r="K35" s="258"/>
      <c r="L35" s="258"/>
      <c r="M35" s="258"/>
      <c r="N35" s="259"/>
      <c r="O35" s="8">
        <f>SUM(O33:O34)</f>
        <v>1</v>
      </c>
      <c r="P35" s="9"/>
      <c r="Q35" s="9"/>
      <c r="R35" s="9"/>
      <c r="S35" s="9"/>
      <c r="T35" s="8"/>
      <c r="U35" s="8">
        <f>SUM(U33:U34)</f>
        <v>1</v>
      </c>
      <c r="V35" s="8">
        <v>0.04</v>
      </c>
      <c r="W35" s="51">
        <f>+V35*U35</f>
        <v>0.04</v>
      </c>
      <c r="X35" s="32"/>
    </row>
    <row r="36" spans="1:24" ht="48" customHeight="1">
      <c r="A36" s="100" t="s">
        <v>29</v>
      </c>
      <c r="B36" s="101" t="s">
        <v>30</v>
      </c>
      <c r="C36" s="102" t="s">
        <v>77</v>
      </c>
      <c r="D36" s="103" t="s">
        <v>78</v>
      </c>
      <c r="E36" s="104" t="s">
        <v>79</v>
      </c>
      <c r="F36" s="105" t="s">
        <v>34</v>
      </c>
      <c r="G36" s="105" t="s">
        <v>80</v>
      </c>
      <c r="H36" s="106">
        <v>0.5</v>
      </c>
      <c r="I36" s="107"/>
      <c r="J36" s="108">
        <v>0.5</v>
      </c>
      <c r="K36" s="107"/>
      <c r="L36" s="107">
        <v>100</v>
      </c>
      <c r="M36" s="109">
        <v>0</v>
      </c>
      <c r="N36" s="99" t="s">
        <v>81</v>
      </c>
      <c r="O36" s="4">
        <v>1</v>
      </c>
      <c r="P36" s="10">
        <v>0.5</v>
      </c>
      <c r="Q36" s="10"/>
      <c r="R36" s="10">
        <v>1</v>
      </c>
      <c r="S36" s="10"/>
      <c r="T36" s="13">
        <v>1</v>
      </c>
      <c r="U36" s="7">
        <f>T36*O36</f>
        <v>1</v>
      </c>
      <c r="V36" s="39"/>
      <c r="W36" s="70"/>
      <c r="X36" s="111" t="s">
        <v>82</v>
      </c>
    </row>
    <row r="37" spans="1:24" ht="15">
      <c r="A37" s="134" t="s">
        <v>40</v>
      </c>
      <c r="B37" s="135"/>
      <c r="C37" s="135"/>
      <c r="D37" s="135"/>
      <c r="E37" s="135"/>
      <c r="F37" s="135"/>
      <c r="G37" s="135"/>
      <c r="H37" s="135"/>
      <c r="I37" s="135"/>
      <c r="J37" s="135"/>
      <c r="K37" s="135"/>
      <c r="L37" s="135"/>
      <c r="M37" s="135"/>
      <c r="N37" s="136"/>
      <c r="O37" s="8">
        <f>SUM(O36:O36)</f>
        <v>1</v>
      </c>
      <c r="P37" s="9"/>
      <c r="Q37" s="9"/>
      <c r="R37" s="9"/>
      <c r="S37" s="9"/>
      <c r="T37" s="8"/>
      <c r="U37" s="8">
        <f>SUM(U36:U36)</f>
        <v>1</v>
      </c>
      <c r="V37" s="8">
        <v>0.03</v>
      </c>
      <c r="W37" s="51">
        <f>+V37*U37</f>
        <v>0.03</v>
      </c>
      <c r="X37" s="32"/>
    </row>
    <row r="38" spans="1:24" ht="60" customHeight="1">
      <c r="A38" s="50" t="s">
        <v>29</v>
      </c>
      <c r="B38" s="48" t="s">
        <v>30</v>
      </c>
      <c r="C38" s="53" t="s">
        <v>77</v>
      </c>
      <c r="D38" s="55" t="s">
        <v>78</v>
      </c>
      <c r="E38" s="54" t="s">
        <v>79</v>
      </c>
      <c r="F38" s="49" t="s">
        <v>34</v>
      </c>
      <c r="G38" s="95" t="s">
        <v>83</v>
      </c>
      <c r="H38" s="82">
        <v>0.9</v>
      </c>
      <c r="I38" s="52"/>
      <c r="J38" s="97">
        <v>0.40625</v>
      </c>
      <c r="K38" s="52"/>
      <c r="L38" s="52">
        <v>100</v>
      </c>
      <c r="M38" s="56">
        <v>0</v>
      </c>
      <c r="N38" s="75" t="s">
        <v>81</v>
      </c>
      <c r="O38" s="4">
        <v>1</v>
      </c>
      <c r="P38" s="17">
        <v>0.5</v>
      </c>
      <c r="Q38" s="17"/>
      <c r="R38" s="17">
        <v>1</v>
      </c>
      <c r="S38" s="17"/>
      <c r="T38" s="13">
        <v>1</v>
      </c>
      <c r="U38" s="7">
        <f>T38*O38</f>
        <v>1</v>
      </c>
      <c r="V38" s="39"/>
      <c r="W38" s="70"/>
      <c r="X38" s="111" t="s">
        <v>84</v>
      </c>
    </row>
    <row r="39" spans="1:24" ht="15">
      <c r="A39" s="134" t="s">
        <v>40</v>
      </c>
      <c r="B39" s="135"/>
      <c r="C39" s="135"/>
      <c r="D39" s="135"/>
      <c r="E39" s="135"/>
      <c r="F39" s="135"/>
      <c r="G39" s="135"/>
      <c r="H39" s="135"/>
      <c r="I39" s="135"/>
      <c r="J39" s="135"/>
      <c r="K39" s="135"/>
      <c r="L39" s="135"/>
      <c r="M39" s="135"/>
      <c r="N39" s="136"/>
      <c r="O39" s="8">
        <f>SUM(O38:O38)</f>
        <v>1</v>
      </c>
      <c r="P39" s="9"/>
      <c r="Q39" s="9"/>
      <c r="R39" s="9"/>
      <c r="S39" s="9"/>
      <c r="T39" s="8"/>
      <c r="U39" s="8">
        <f>SUM(U38:U38)</f>
        <v>1</v>
      </c>
      <c r="V39" s="8">
        <v>0.05</v>
      </c>
      <c r="W39" s="51">
        <f>+V39*U39</f>
        <v>0.05</v>
      </c>
      <c r="X39" s="32"/>
    </row>
    <row r="40" spans="1:24" ht="15">
      <c r="A40" s="125" t="s">
        <v>29</v>
      </c>
      <c r="B40" s="127" t="s">
        <v>30</v>
      </c>
      <c r="C40" s="261" t="s">
        <v>77</v>
      </c>
      <c r="D40" s="211" t="s">
        <v>85</v>
      </c>
      <c r="E40" s="129" t="s">
        <v>86</v>
      </c>
      <c r="F40" s="129" t="s">
        <v>87</v>
      </c>
      <c r="G40" s="138" t="s">
        <v>88</v>
      </c>
      <c r="H40" s="140">
        <v>20</v>
      </c>
      <c r="I40" s="177"/>
      <c r="J40" s="177">
        <v>8</v>
      </c>
      <c r="K40" s="177"/>
      <c r="L40" s="177">
        <v>26</v>
      </c>
      <c r="M40" s="256">
        <v>20</v>
      </c>
      <c r="N40" s="150" t="s">
        <v>89</v>
      </c>
      <c r="O40" s="162">
        <v>1</v>
      </c>
      <c r="P40" s="164"/>
      <c r="Q40" s="164">
        <v>0.5</v>
      </c>
      <c r="R40" s="164">
        <v>0.75</v>
      </c>
      <c r="S40" s="164">
        <v>1</v>
      </c>
      <c r="T40" s="248">
        <v>1</v>
      </c>
      <c r="U40" s="221">
        <f>T40*O40</f>
        <v>1</v>
      </c>
      <c r="V40" s="123"/>
      <c r="W40" s="70"/>
      <c r="X40" s="197" t="s">
        <v>90</v>
      </c>
    </row>
    <row r="41" spans="1:24" ht="36" customHeight="1">
      <c r="A41" s="260"/>
      <c r="B41" s="128"/>
      <c r="C41" s="262"/>
      <c r="D41" s="213"/>
      <c r="E41" s="130"/>
      <c r="F41" s="130"/>
      <c r="G41" s="139"/>
      <c r="H41" s="141"/>
      <c r="I41" s="177"/>
      <c r="J41" s="177"/>
      <c r="K41" s="177"/>
      <c r="L41" s="177"/>
      <c r="M41" s="256"/>
      <c r="N41" s="151"/>
      <c r="O41" s="163"/>
      <c r="P41" s="165"/>
      <c r="Q41" s="165"/>
      <c r="R41" s="165"/>
      <c r="S41" s="165"/>
      <c r="T41" s="249"/>
      <c r="U41" s="222">
        <f>T41*O41</f>
        <v>0</v>
      </c>
      <c r="V41" s="124"/>
      <c r="W41" s="70"/>
      <c r="X41" s="197"/>
    </row>
    <row r="42" spans="1:24" ht="15">
      <c r="A42" s="134" t="s">
        <v>40</v>
      </c>
      <c r="B42" s="135"/>
      <c r="C42" s="135"/>
      <c r="D42" s="135"/>
      <c r="E42" s="135"/>
      <c r="F42" s="135"/>
      <c r="G42" s="135"/>
      <c r="H42" s="135"/>
      <c r="I42" s="135"/>
      <c r="J42" s="135"/>
      <c r="K42" s="135"/>
      <c r="L42" s="135"/>
      <c r="M42" s="135"/>
      <c r="N42" s="136"/>
      <c r="O42" s="8">
        <f>SUM(O40:O41)</f>
        <v>1</v>
      </c>
      <c r="P42" s="9"/>
      <c r="Q42" s="9"/>
      <c r="R42" s="9"/>
      <c r="S42" s="9"/>
      <c r="T42" s="8"/>
      <c r="U42" s="8">
        <f>SUM(U40:U41)</f>
        <v>1</v>
      </c>
      <c r="V42" s="8">
        <v>0.06</v>
      </c>
      <c r="W42" s="51">
        <f>+V42*U42</f>
        <v>0.06</v>
      </c>
      <c r="X42" s="32"/>
    </row>
    <row r="43" spans="1:24" ht="15">
      <c r="A43" s="125" t="s">
        <v>29</v>
      </c>
      <c r="B43" s="127" t="s">
        <v>30</v>
      </c>
      <c r="C43" s="261" t="s">
        <v>77</v>
      </c>
      <c r="D43" s="129" t="s">
        <v>85</v>
      </c>
      <c r="E43" s="129" t="s">
        <v>86</v>
      </c>
      <c r="F43" s="129" t="s">
        <v>34</v>
      </c>
      <c r="G43" s="268" t="s">
        <v>91</v>
      </c>
      <c r="H43" s="140">
        <v>10</v>
      </c>
      <c r="I43" s="177"/>
      <c r="J43" s="177">
        <v>20</v>
      </c>
      <c r="K43" s="177"/>
      <c r="L43" s="177">
        <v>10</v>
      </c>
      <c r="M43" s="256">
        <v>20</v>
      </c>
      <c r="N43" s="150" t="s">
        <v>89</v>
      </c>
      <c r="O43" s="162">
        <v>1</v>
      </c>
      <c r="P43" s="164"/>
      <c r="Q43" s="164">
        <v>0.5</v>
      </c>
      <c r="R43" s="164">
        <v>0.75</v>
      </c>
      <c r="S43" s="164">
        <v>1</v>
      </c>
      <c r="T43" s="223">
        <v>1</v>
      </c>
      <c r="U43" s="221">
        <f>T43*O43</f>
        <v>1</v>
      </c>
      <c r="V43" s="123"/>
      <c r="W43" s="70"/>
      <c r="X43" s="251" t="s">
        <v>92</v>
      </c>
    </row>
    <row r="44" spans="1:24" ht="37.5" customHeight="1">
      <c r="A44" s="260"/>
      <c r="B44" s="128"/>
      <c r="C44" s="262"/>
      <c r="D44" s="130"/>
      <c r="E44" s="130"/>
      <c r="F44" s="130"/>
      <c r="G44" s="269"/>
      <c r="H44" s="141"/>
      <c r="I44" s="177"/>
      <c r="J44" s="177"/>
      <c r="K44" s="177"/>
      <c r="L44" s="177"/>
      <c r="M44" s="256"/>
      <c r="N44" s="151"/>
      <c r="O44" s="163"/>
      <c r="P44" s="165"/>
      <c r="Q44" s="165"/>
      <c r="R44" s="165"/>
      <c r="S44" s="165"/>
      <c r="T44" s="224"/>
      <c r="U44" s="222">
        <f>T44*O44</f>
        <v>0</v>
      </c>
      <c r="V44" s="124"/>
      <c r="W44" s="70"/>
      <c r="X44" s="252"/>
    </row>
    <row r="45" spans="1:24" ht="15">
      <c r="A45" s="134" t="s">
        <v>40</v>
      </c>
      <c r="B45" s="135"/>
      <c r="C45" s="135"/>
      <c r="D45" s="135"/>
      <c r="E45" s="135"/>
      <c r="F45" s="135"/>
      <c r="G45" s="135"/>
      <c r="H45" s="135"/>
      <c r="I45" s="135"/>
      <c r="J45" s="135"/>
      <c r="K45" s="135"/>
      <c r="L45" s="135"/>
      <c r="M45" s="135"/>
      <c r="N45" s="136"/>
      <c r="O45" s="8">
        <f>SUM(O33:O34)</f>
        <v>1</v>
      </c>
      <c r="P45" s="9"/>
      <c r="Q45" s="9"/>
      <c r="R45" s="9"/>
      <c r="S45" s="9"/>
      <c r="T45" s="8"/>
      <c r="U45" s="85">
        <f>U43</f>
        <v>1</v>
      </c>
      <c r="V45" s="8">
        <v>0.06</v>
      </c>
      <c r="W45" s="51">
        <f>+V45*U45</f>
        <v>0.06</v>
      </c>
      <c r="X45" s="32"/>
    </row>
    <row r="46" spans="1:24" ht="25.5">
      <c r="A46" s="125" t="s">
        <v>93</v>
      </c>
      <c r="B46" s="127" t="s">
        <v>94</v>
      </c>
      <c r="C46" s="261" t="s">
        <v>95</v>
      </c>
      <c r="D46" s="129" t="s">
        <v>96</v>
      </c>
      <c r="E46" s="129" t="s">
        <v>97</v>
      </c>
      <c r="F46" s="129" t="s">
        <v>34</v>
      </c>
      <c r="G46" s="268" t="s">
        <v>98</v>
      </c>
      <c r="H46" s="246">
        <v>4</v>
      </c>
      <c r="I46" s="177"/>
      <c r="J46" s="177">
        <v>4</v>
      </c>
      <c r="K46" s="177"/>
      <c r="L46" s="177">
        <v>4</v>
      </c>
      <c r="M46" s="255">
        <v>10</v>
      </c>
      <c r="N46" s="75" t="s">
        <v>99</v>
      </c>
      <c r="O46" s="11">
        <v>0.1</v>
      </c>
      <c r="P46" s="17"/>
      <c r="Q46" s="17"/>
      <c r="R46" s="17"/>
      <c r="S46" s="17"/>
      <c r="T46" s="13">
        <v>1</v>
      </c>
      <c r="U46" s="7">
        <f>+T46*O46</f>
        <v>0.1</v>
      </c>
      <c r="V46" s="123"/>
      <c r="W46" s="152"/>
      <c r="X46" s="73" t="s">
        <v>100</v>
      </c>
    </row>
    <row r="47" spans="1:24" ht="25.5">
      <c r="A47" s="260"/>
      <c r="B47" s="128"/>
      <c r="C47" s="262"/>
      <c r="D47" s="130"/>
      <c r="E47" s="130"/>
      <c r="F47" s="130"/>
      <c r="G47" s="269"/>
      <c r="H47" s="267"/>
      <c r="I47" s="177"/>
      <c r="J47" s="177"/>
      <c r="K47" s="177"/>
      <c r="L47" s="177"/>
      <c r="M47" s="255"/>
      <c r="N47" s="75" t="s">
        <v>101</v>
      </c>
      <c r="O47" s="11">
        <v>0.9</v>
      </c>
      <c r="P47" s="17"/>
      <c r="Q47" s="17"/>
      <c r="R47" s="17"/>
      <c r="S47" s="17">
        <v>1</v>
      </c>
      <c r="T47" s="13">
        <v>1</v>
      </c>
      <c r="U47" s="7">
        <f>+T47*O47</f>
        <v>0.9</v>
      </c>
      <c r="V47" s="124"/>
      <c r="W47" s="153"/>
      <c r="X47" s="73" t="s">
        <v>102</v>
      </c>
    </row>
    <row r="48" spans="1:24" ht="15">
      <c r="A48" s="134" t="s">
        <v>40</v>
      </c>
      <c r="B48" s="135"/>
      <c r="C48" s="135"/>
      <c r="D48" s="135"/>
      <c r="E48" s="135"/>
      <c r="F48" s="135"/>
      <c r="G48" s="135"/>
      <c r="H48" s="135"/>
      <c r="I48" s="135"/>
      <c r="J48" s="135"/>
      <c r="K48" s="135"/>
      <c r="L48" s="135"/>
      <c r="M48" s="135"/>
      <c r="N48" s="136"/>
      <c r="O48" s="8">
        <f>SUM(O46:O47)</f>
        <v>1</v>
      </c>
      <c r="P48" s="9"/>
      <c r="Q48" s="9"/>
      <c r="R48" s="9"/>
      <c r="S48" s="9"/>
      <c r="T48" s="9"/>
      <c r="U48" s="9">
        <f>SUM(U46:U47)</f>
        <v>1</v>
      </c>
      <c r="V48" s="9">
        <v>0.06</v>
      </c>
      <c r="W48" s="62">
        <f>V48*U48</f>
        <v>0.06</v>
      </c>
      <c r="X48" s="9"/>
    </row>
    <row r="49" spans="1:24" ht="15">
      <c r="A49" s="208" t="s">
        <v>103</v>
      </c>
      <c r="B49" s="210" t="s">
        <v>104</v>
      </c>
      <c r="C49" s="283" t="s">
        <v>105</v>
      </c>
      <c r="D49" s="211" t="s">
        <v>106</v>
      </c>
      <c r="E49" s="214" t="s">
        <v>107</v>
      </c>
      <c r="F49" s="129" t="s">
        <v>34</v>
      </c>
      <c r="G49" s="166" t="s">
        <v>108</v>
      </c>
      <c r="H49" s="272">
        <v>15</v>
      </c>
      <c r="I49" s="203"/>
      <c r="J49" s="203">
        <v>10</v>
      </c>
      <c r="K49" s="203"/>
      <c r="L49" s="203">
        <v>15</v>
      </c>
      <c r="M49" s="201">
        <v>30</v>
      </c>
      <c r="N49" s="98" t="s">
        <v>109</v>
      </c>
      <c r="O49" s="16">
        <v>0.2</v>
      </c>
      <c r="P49" s="18">
        <v>0.5</v>
      </c>
      <c r="Q49" s="18"/>
      <c r="R49" s="18">
        <v>1</v>
      </c>
      <c r="S49" s="18"/>
      <c r="T49" s="13">
        <v>1</v>
      </c>
      <c r="U49" s="7">
        <f>+T49*O49</f>
        <v>0.2</v>
      </c>
      <c r="V49" s="123"/>
      <c r="W49" s="152"/>
      <c r="X49" s="197" t="s">
        <v>110</v>
      </c>
    </row>
    <row r="50" spans="1:24" ht="25.5">
      <c r="A50" s="209"/>
      <c r="B50" s="210"/>
      <c r="C50" s="284"/>
      <c r="D50" s="212"/>
      <c r="E50" s="215"/>
      <c r="F50" s="155"/>
      <c r="G50" s="167"/>
      <c r="H50" s="273"/>
      <c r="I50" s="204"/>
      <c r="J50" s="204"/>
      <c r="K50" s="204"/>
      <c r="L50" s="204"/>
      <c r="M50" s="202"/>
      <c r="N50" s="88" t="s">
        <v>111</v>
      </c>
      <c r="O50" s="16">
        <v>0.7</v>
      </c>
      <c r="P50" s="18">
        <v>0.25</v>
      </c>
      <c r="Q50" s="18">
        <v>0.5</v>
      </c>
      <c r="R50" s="18">
        <v>0.75</v>
      </c>
      <c r="S50" s="18">
        <v>1</v>
      </c>
      <c r="T50" s="13">
        <v>1</v>
      </c>
      <c r="U50" s="7">
        <f>+T50*O50</f>
        <v>0.7</v>
      </c>
      <c r="V50" s="137"/>
      <c r="W50" s="161"/>
      <c r="X50" s="197"/>
    </row>
    <row r="51" spans="1:24" ht="45" customHeight="1">
      <c r="A51" s="209"/>
      <c r="B51" s="210"/>
      <c r="C51" s="285"/>
      <c r="D51" s="213"/>
      <c r="E51" s="216"/>
      <c r="F51" s="130"/>
      <c r="G51" s="168"/>
      <c r="H51" s="273"/>
      <c r="I51" s="205"/>
      <c r="J51" s="205"/>
      <c r="K51" s="205"/>
      <c r="L51" s="205"/>
      <c r="M51" s="202"/>
      <c r="N51" s="88" t="s">
        <v>112</v>
      </c>
      <c r="O51" s="16">
        <v>0.1</v>
      </c>
      <c r="P51" s="18"/>
      <c r="Q51" s="18"/>
      <c r="R51" s="18">
        <v>0.5</v>
      </c>
      <c r="S51" s="18">
        <v>1</v>
      </c>
      <c r="T51" s="13">
        <v>1</v>
      </c>
      <c r="U51" s="7">
        <f>+T51*O51</f>
        <v>0.1</v>
      </c>
      <c r="V51" s="137"/>
      <c r="W51" s="161"/>
      <c r="X51" s="197"/>
    </row>
    <row r="52" spans="1:24" ht="15">
      <c r="A52" s="134" t="s">
        <v>40</v>
      </c>
      <c r="B52" s="135"/>
      <c r="C52" s="135"/>
      <c r="D52" s="135"/>
      <c r="E52" s="135"/>
      <c r="F52" s="135"/>
      <c r="G52" s="135"/>
      <c r="H52" s="135"/>
      <c r="I52" s="135"/>
      <c r="J52" s="135"/>
      <c r="K52" s="135"/>
      <c r="L52" s="135"/>
      <c r="M52" s="135"/>
      <c r="N52" s="136"/>
      <c r="O52" s="8">
        <f>SUM(O49:O51)</f>
        <v>0.9999999999999999</v>
      </c>
      <c r="P52" s="9"/>
      <c r="Q52" s="9"/>
      <c r="R52" s="9"/>
      <c r="S52" s="9"/>
      <c r="T52" s="8"/>
      <c r="U52" s="85">
        <f>SUM(U49:U51)</f>
        <v>0.9999999999999999</v>
      </c>
      <c r="V52" s="3">
        <v>0.06</v>
      </c>
      <c r="W52" s="51">
        <f>+V52*U52</f>
        <v>0.05999999999999999</v>
      </c>
      <c r="X52" s="32"/>
    </row>
    <row r="53" spans="1:24" ht="66.75" customHeight="1">
      <c r="A53" s="61" t="s">
        <v>103</v>
      </c>
      <c r="B53" s="43" t="s">
        <v>113</v>
      </c>
      <c r="C53" s="60" t="s">
        <v>114</v>
      </c>
      <c r="D53" s="60" t="s">
        <v>115</v>
      </c>
      <c r="E53" s="60" t="s">
        <v>116</v>
      </c>
      <c r="F53" s="60" t="s">
        <v>34</v>
      </c>
      <c r="G53" s="121" t="s">
        <v>117</v>
      </c>
      <c r="H53" s="77">
        <v>20</v>
      </c>
      <c r="I53" s="20"/>
      <c r="J53" s="20">
        <v>1</v>
      </c>
      <c r="K53" s="19"/>
      <c r="L53" s="19">
        <v>20</v>
      </c>
      <c r="M53" s="42">
        <v>0</v>
      </c>
      <c r="N53" s="87" t="s">
        <v>89</v>
      </c>
      <c r="O53" s="16">
        <v>1</v>
      </c>
      <c r="P53" s="18">
        <v>0.25</v>
      </c>
      <c r="Q53" s="18">
        <v>0.5</v>
      </c>
      <c r="R53" s="18">
        <v>0.75</v>
      </c>
      <c r="S53" s="18">
        <v>1</v>
      </c>
      <c r="T53" s="120">
        <v>1</v>
      </c>
      <c r="U53" s="7">
        <f>+T53*O53</f>
        <v>1</v>
      </c>
      <c r="V53" s="39"/>
      <c r="W53" s="69"/>
      <c r="X53" s="113" t="s">
        <v>118</v>
      </c>
    </row>
    <row r="54" spans="1:24" ht="15">
      <c r="A54" s="134" t="s">
        <v>40</v>
      </c>
      <c r="B54" s="135"/>
      <c r="C54" s="135"/>
      <c r="D54" s="135"/>
      <c r="E54" s="135"/>
      <c r="F54" s="135"/>
      <c r="G54" s="135"/>
      <c r="H54" s="135"/>
      <c r="I54" s="135"/>
      <c r="J54" s="135"/>
      <c r="K54" s="135"/>
      <c r="L54" s="135"/>
      <c r="M54" s="135"/>
      <c r="N54" s="136"/>
      <c r="O54" s="8">
        <f>SUM(O53:O53)</f>
        <v>1</v>
      </c>
      <c r="P54" s="9"/>
      <c r="Q54" s="9"/>
      <c r="R54" s="9"/>
      <c r="S54" s="9"/>
      <c r="T54" s="93"/>
      <c r="U54" s="8">
        <f>SUM(U53:U53)</f>
        <v>1</v>
      </c>
      <c r="V54" s="3">
        <v>0.06</v>
      </c>
      <c r="W54" s="51">
        <f>+V54*U54</f>
        <v>0.06</v>
      </c>
      <c r="X54" s="32"/>
    </row>
    <row r="55" spans="1:24" ht="43.5" customHeight="1">
      <c r="A55" s="61" t="s">
        <v>103</v>
      </c>
      <c r="B55" s="43" t="s">
        <v>113</v>
      </c>
      <c r="C55" s="43" t="s">
        <v>114</v>
      </c>
      <c r="D55" s="60" t="s">
        <v>115</v>
      </c>
      <c r="E55" s="60" t="s">
        <v>116</v>
      </c>
      <c r="F55" s="60" t="s">
        <v>34</v>
      </c>
      <c r="G55" s="121" t="s">
        <v>119</v>
      </c>
      <c r="H55" s="77">
        <v>20</v>
      </c>
      <c r="I55" s="20"/>
      <c r="J55" s="20">
        <v>8</v>
      </c>
      <c r="K55" s="19"/>
      <c r="L55" s="19">
        <v>20</v>
      </c>
      <c r="M55" s="42">
        <v>0</v>
      </c>
      <c r="N55" s="87" t="s">
        <v>89</v>
      </c>
      <c r="O55" s="16">
        <v>1</v>
      </c>
      <c r="P55" s="18">
        <v>0.25</v>
      </c>
      <c r="Q55" s="18">
        <v>0.5</v>
      </c>
      <c r="R55" s="18">
        <v>0.75</v>
      </c>
      <c r="S55" s="18">
        <v>1</v>
      </c>
      <c r="T55" s="120">
        <v>1</v>
      </c>
      <c r="U55" s="7">
        <f>+T55*O55</f>
        <v>1</v>
      </c>
      <c r="V55" s="39"/>
      <c r="W55" s="69"/>
      <c r="X55" s="113" t="s">
        <v>118</v>
      </c>
    </row>
    <row r="56" spans="1:24" ht="15">
      <c r="A56" s="134" t="s">
        <v>40</v>
      </c>
      <c r="B56" s="135"/>
      <c r="C56" s="135"/>
      <c r="D56" s="135"/>
      <c r="E56" s="135"/>
      <c r="F56" s="135"/>
      <c r="G56" s="135"/>
      <c r="H56" s="135"/>
      <c r="I56" s="135"/>
      <c r="J56" s="135"/>
      <c r="K56" s="135"/>
      <c r="L56" s="135"/>
      <c r="M56" s="135"/>
      <c r="N56" s="136"/>
      <c r="O56" s="8">
        <f>SUM(O55:O55)</f>
        <v>1</v>
      </c>
      <c r="P56" s="9"/>
      <c r="Q56" s="9"/>
      <c r="R56" s="9"/>
      <c r="S56" s="9"/>
      <c r="T56" s="8"/>
      <c r="U56" s="8">
        <f>SUM(U55:U55)</f>
        <v>1</v>
      </c>
      <c r="V56" s="3">
        <v>0.06</v>
      </c>
      <c r="W56" s="51">
        <f>+V56*U56</f>
        <v>0.06</v>
      </c>
      <c r="X56" s="32"/>
    </row>
    <row r="57" spans="1:24" ht="72" customHeight="1">
      <c r="A57" s="61" t="s">
        <v>103</v>
      </c>
      <c r="B57" s="43" t="s">
        <v>113</v>
      </c>
      <c r="C57" s="43" t="s">
        <v>114</v>
      </c>
      <c r="D57" s="60" t="s">
        <v>115</v>
      </c>
      <c r="E57" s="60" t="s">
        <v>116</v>
      </c>
      <c r="F57" s="60" t="s">
        <v>34</v>
      </c>
      <c r="G57" s="119" t="s">
        <v>120</v>
      </c>
      <c r="H57" s="76">
        <v>4</v>
      </c>
      <c r="I57" s="20"/>
      <c r="J57" s="19">
        <v>4</v>
      </c>
      <c r="K57" s="19"/>
      <c r="L57" s="68">
        <v>4</v>
      </c>
      <c r="M57" s="42">
        <v>0</v>
      </c>
      <c r="N57" s="75" t="s">
        <v>81</v>
      </c>
      <c r="O57" s="16">
        <v>1</v>
      </c>
      <c r="P57" s="17">
        <v>0.5</v>
      </c>
      <c r="Q57" s="17"/>
      <c r="R57" s="17">
        <v>1</v>
      </c>
      <c r="S57" s="17"/>
      <c r="T57" s="15">
        <v>1</v>
      </c>
      <c r="U57" s="7">
        <f>+T57*O57</f>
        <v>1</v>
      </c>
      <c r="V57" s="65"/>
      <c r="W57" s="74"/>
      <c r="X57" s="96" t="s">
        <v>121</v>
      </c>
    </row>
    <row r="58" spans="1:24" ht="15">
      <c r="A58" s="134" t="s">
        <v>40</v>
      </c>
      <c r="B58" s="135"/>
      <c r="C58" s="135"/>
      <c r="D58" s="135"/>
      <c r="E58" s="135"/>
      <c r="F58" s="135"/>
      <c r="G58" s="135"/>
      <c r="H58" s="135"/>
      <c r="I58" s="135"/>
      <c r="J58" s="135"/>
      <c r="K58" s="135"/>
      <c r="L58" s="135"/>
      <c r="M58" s="135"/>
      <c r="N58" s="136"/>
      <c r="O58" s="8">
        <f>SUM(O55)</f>
        <v>1</v>
      </c>
      <c r="P58" s="62"/>
      <c r="Q58" s="63"/>
      <c r="R58" s="63"/>
      <c r="S58" s="63"/>
      <c r="T58" s="64"/>
      <c r="U58" s="3">
        <f>SUM(U55)</f>
        <v>1</v>
      </c>
      <c r="V58" s="3">
        <v>0.04</v>
      </c>
      <c r="W58" s="64">
        <f>V58*U58</f>
        <v>0.04</v>
      </c>
      <c r="X58" s="32"/>
    </row>
    <row r="59" spans="1:24" ht="40.5" customHeight="1">
      <c r="A59" s="264" t="s">
        <v>122</v>
      </c>
      <c r="B59" s="263" t="s">
        <v>123</v>
      </c>
      <c r="C59" s="263" t="s">
        <v>124</v>
      </c>
      <c r="D59" s="274" t="s">
        <v>125</v>
      </c>
      <c r="E59" s="275" t="s">
        <v>126</v>
      </c>
      <c r="F59" s="275" t="s">
        <v>34</v>
      </c>
      <c r="G59" s="286" t="s">
        <v>127</v>
      </c>
      <c r="H59" s="270">
        <v>2</v>
      </c>
      <c r="I59" s="271"/>
      <c r="J59" s="271">
        <v>2</v>
      </c>
      <c r="K59" s="265"/>
      <c r="L59" s="265">
        <v>2</v>
      </c>
      <c r="M59" s="276">
        <v>0</v>
      </c>
      <c r="N59" s="110" t="s">
        <v>128</v>
      </c>
      <c r="O59" s="16">
        <v>0.3</v>
      </c>
      <c r="P59" s="279">
        <v>0.5</v>
      </c>
      <c r="Q59" s="279"/>
      <c r="R59" s="279">
        <v>1</v>
      </c>
      <c r="S59" s="279"/>
      <c r="T59" s="15">
        <v>1</v>
      </c>
      <c r="U59" s="7">
        <f>+T59*O59</f>
        <v>0.3</v>
      </c>
      <c r="V59" s="65"/>
      <c r="W59" s="74"/>
      <c r="X59" s="94" t="s">
        <v>129</v>
      </c>
    </row>
    <row r="60" spans="1:24" ht="54" customHeight="1">
      <c r="A60" s="264"/>
      <c r="B60" s="263"/>
      <c r="C60" s="263"/>
      <c r="D60" s="274"/>
      <c r="E60" s="275"/>
      <c r="F60" s="275"/>
      <c r="G60" s="286"/>
      <c r="H60" s="270"/>
      <c r="I60" s="271"/>
      <c r="J60" s="271"/>
      <c r="K60" s="266"/>
      <c r="L60" s="266"/>
      <c r="M60" s="277"/>
      <c r="N60" s="110" t="s">
        <v>130</v>
      </c>
      <c r="O60" s="16">
        <v>0.7</v>
      </c>
      <c r="P60" s="280"/>
      <c r="Q60" s="280"/>
      <c r="R60" s="280">
        <v>1</v>
      </c>
      <c r="S60" s="280"/>
      <c r="T60" s="15">
        <v>1</v>
      </c>
      <c r="U60" s="7">
        <f>+T60*O60</f>
        <v>0.7</v>
      </c>
      <c r="V60" s="39"/>
      <c r="W60" s="69"/>
      <c r="X60" s="94" t="s">
        <v>131</v>
      </c>
    </row>
    <row r="61" spans="1:24" ht="15">
      <c r="A61" s="257" t="s">
        <v>40</v>
      </c>
      <c r="B61" s="258"/>
      <c r="C61" s="258"/>
      <c r="D61" s="258"/>
      <c r="E61" s="258"/>
      <c r="F61" s="258"/>
      <c r="G61" s="258"/>
      <c r="H61" s="258"/>
      <c r="I61" s="258"/>
      <c r="J61" s="258"/>
      <c r="K61" s="258"/>
      <c r="L61" s="258"/>
      <c r="M61" s="258"/>
      <c r="N61" s="259"/>
      <c r="O61" s="8">
        <f>SUM(O60)</f>
        <v>0.7</v>
      </c>
      <c r="P61" s="62"/>
      <c r="Q61" s="63"/>
      <c r="R61" s="63"/>
      <c r="S61" s="63"/>
      <c r="T61" s="64"/>
      <c r="U61" s="3">
        <f>SUM(U60)</f>
        <v>0.7</v>
      </c>
      <c r="V61" s="3">
        <v>0.03</v>
      </c>
      <c r="W61" s="64">
        <f>V61*U61</f>
        <v>0.020999999999999998</v>
      </c>
      <c r="X61" s="32"/>
    </row>
    <row r="62" spans="1:24" ht="79.5" customHeight="1">
      <c r="A62" s="114" t="s">
        <v>122</v>
      </c>
      <c r="B62" s="99" t="s">
        <v>123</v>
      </c>
      <c r="C62" s="110" t="s">
        <v>124</v>
      </c>
      <c r="D62" s="115" t="s">
        <v>125</v>
      </c>
      <c r="E62" s="99" t="s">
        <v>126</v>
      </c>
      <c r="F62" s="99" t="s">
        <v>34</v>
      </c>
      <c r="G62" s="122" t="s">
        <v>132</v>
      </c>
      <c r="H62" s="116">
        <v>3</v>
      </c>
      <c r="I62" s="117"/>
      <c r="J62" s="117">
        <v>3</v>
      </c>
      <c r="K62" s="117"/>
      <c r="L62" s="117">
        <v>3</v>
      </c>
      <c r="M62" s="118">
        <v>5</v>
      </c>
      <c r="N62" s="99" t="s">
        <v>133</v>
      </c>
      <c r="O62" s="16">
        <v>1</v>
      </c>
      <c r="P62" s="18"/>
      <c r="Q62" s="18">
        <v>0.5</v>
      </c>
      <c r="R62" s="18"/>
      <c r="S62" s="18">
        <v>1</v>
      </c>
      <c r="T62" s="15">
        <v>1</v>
      </c>
      <c r="U62" s="7">
        <f>T62*O62</f>
        <v>1</v>
      </c>
      <c r="V62" s="65"/>
      <c r="W62" s="74"/>
      <c r="X62" s="94" t="s">
        <v>134</v>
      </c>
    </row>
    <row r="63" spans="1:24" ht="15">
      <c r="A63" s="257" t="s">
        <v>40</v>
      </c>
      <c r="B63" s="258"/>
      <c r="C63" s="258"/>
      <c r="D63" s="258"/>
      <c r="E63" s="258"/>
      <c r="F63" s="258"/>
      <c r="G63" s="258"/>
      <c r="H63" s="258"/>
      <c r="I63" s="258"/>
      <c r="J63" s="258"/>
      <c r="K63" s="258"/>
      <c r="L63" s="258"/>
      <c r="M63" s="258"/>
      <c r="N63" s="259"/>
      <c r="O63" s="8">
        <f>SUM(O62)</f>
        <v>1</v>
      </c>
      <c r="P63" s="62"/>
      <c r="Q63" s="63"/>
      <c r="R63" s="63"/>
      <c r="S63" s="63"/>
      <c r="T63" s="8"/>
      <c r="U63" s="8">
        <f>SUM(U62)</f>
        <v>1</v>
      </c>
      <c r="V63" s="8">
        <v>0.04</v>
      </c>
      <c r="W63" s="64">
        <f>V63*U63</f>
        <v>0.04</v>
      </c>
      <c r="X63" s="32"/>
    </row>
    <row r="64" spans="1:24" ht="36.75" customHeight="1">
      <c r="A64" s="264" t="s">
        <v>122</v>
      </c>
      <c r="B64" s="263" t="s">
        <v>123</v>
      </c>
      <c r="C64" s="263" t="s">
        <v>124</v>
      </c>
      <c r="D64" s="274" t="s">
        <v>125</v>
      </c>
      <c r="E64" s="275" t="s">
        <v>126</v>
      </c>
      <c r="F64" s="275" t="s">
        <v>34</v>
      </c>
      <c r="G64" s="275" t="s">
        <v>135</v>
      </c>
      <c r="H64" s="270">
        <v>50</v>
      </c>
      <c r="I64" s="265"/>
      <c r="J64" s="265">
        <v>28</v>
      </c>
      <c r="K64" s="265"/>
      <c r="L64" s="265">
        <v>50</v>
      </c>
      <c r="M64" s="281">
        <v>5</v>
      </c>
      <c r="N64" s="99" t="s">
        <v>136</v>
      </c>
      <c r="O64" s="16">
        <v>0.1</v>
      </c>
      <c r="P64" s="18"/>
      <c r="Q64" s="18"/>
      <c r="R64" s="18"/>
      <c r="S64" s="18">
        <v>1</v>
      </c>
      <c r="T64" s="15">
        <v>1</v>
      </c>
      <c r="U64" s="7">
        <f>+T64*O64</f>
        <v>0.1</v>
      </c>
      <c r="V64" s="123"/>
      <c r="W64" s="152"/>
      <c r="X64" s="94" t="s">
        <v>137</v>
      </c>
    </row>
    <row r="65" spans="1:24" ht="42" customHeight="1">
      <c r="A65" s="264"/>
      <c r="B65" s="263"/>
      <c r="C65" s="263"/>
      <c r="D65" s="274"/>
      <c r="E65" s="275"/>
      <c r="F65" s="275"/>
      <c r="G65" s="275"/>
      <c r="H65" s="278"/>
      <c r="I65" s="266"/>
      <c r="J65" s="266"/>
      <c r="K65" s="266"/>
      <c r="L65" s="266"/>
      <c r="M65" s="282"/>
      <c r="N65" s="99" t="s">
        <v>138</v>
      </c>
      <c r="O65" s="16">
        <v>0.9</v>
      </c>
      <c r="P65" s="18"/>
      <c r="Q65" s="18"/>
      <c r="R65" s="18"/>
      <c r="S65" s="18">
        <v>1</v>
      </c>
      <c r="T65" s="15">
        <v>1</v>
      </c>
      <c r="U65" s="7">
        <f>+T65*O65</f>
        <v>0.9</v>
      </c>
      <c r="V65" s="124"/>
      <c r="W65" s="153"/>
      <c r="X65" s="94" t="s">
        <v>139</v>
      </c>
    </row>
    <row r="66" spans="1:24" ht="20.25" customHeight="1">
      <c r="A66" s="40"/>
      <c r="B66" s="41"/>
      <c r="C66" s="41"/>
      <c r="D66" s="41"/>
      <c r="E66" s="41"/>
      <c r="F66" s="41"/>
      <c r="G66" s="78"/>
      <c r="H66" s="78"/>
      <c r="I66" s="41"/>
      <c r="J66" s="41"/>
      <c r="K66" s="41"/>
      <c r="L66" s="41"/>
      <c r="M66" s="41"/>
      <c r="N66" s="89"/>
      <c r="O66" s="8">
        <f>SUM(O64:O65)</f>
        <v>1</v>
      </c>
      <c r="P66" s="62"/>
      <c r="Q66" s="63"/>
      <c r="R66" s="63"/>
      <c r="S66" s="63"/>
      <c r="T66" s="8"/>
      <c r="U66" s="8">
        <f>SUM(U64:U65)</f>
        <v>1</v>
      </c>
      <c r="V66" s="8">
        <v>0.04</v>
      </c>
      <c r="W66" s="51">
        <f>V66*U66</f>
        <v>0.04</v>
      </c>
      <c r="X66" s="32"/>
    </row>
    <row r="67" spans="1:24" ht="30.75" customHeight="1">
      <c r="A67" s="134" t="s">
        <v>140</v>
      </c>
      <c r="B67" s="135"/>
      <c r="C67" s="135"/>
      <c r="D67" s="135"/>
      <c r="E67" s="135"/>
      <c r="F67" s="135"/>
      <c r="G67" s="135"/>
      <c r="H67" s="79"/>
      <c r="I67" s="1"/>
      <c r="J67" s="1"/>
      <c r="K67" s="1"/>
      <c r="L67" s="1"/>
      <c r="M67" s="2">
        <f>M64+M62+M59+M55+M53+M49+M46+M43+M40+M38+M36++M33+M30+M24+M21+M18+M14+M10</f>
        <v>147</v>
      </c>
      <c r="N67" s="90"/>
      <c r="O67" s="2"/>
      <c r="P67" s="198"/>
      <c r="Q67" s="199"/>
      <c r="R67" s="199"/>
      <c r="S67" s="199"/>
      <c r="T67" s="199"/>
      <c r="U67" s="200"/>
      <c r="V67" s="3">
        <f>V66+V63+V61+V58+V54+V52+V48+V45+V42+V39+V37+V37+V35+V32+V29+V23+V20+V17+V13</f>
        <v>1.0000000000000004</v>
      </c>
      <c r="W67" s="64">
        <f>W66+W63+W61+W58+W54+W52+W48+W45+W42+W39+W37+W37+W35+W32+W29+W23+W20+W17+W13</f>
        <v>0.9122500000000002</v>
      </c>
      <c r="X67" s="32"/>
    </row>
    <row r="68" spans="5:24" s="21" customFormat="1" ht="15" customHeight="1">
      <c r="E68" s="23"/>
      <c r="F68" s="23"/>
      <c r="G68" s="91"/>
      <c r="H68" s="83"/>
      <c r="N68" s="91"/>
      <c r="P68" s="24"/>
      <c r="Q68" s="24"/>
      <c r="R68" s="24"/>
      <c r="S68" s="24"/>
      <c r="X68" s="33"/>
    </row>
    <row r="69" spans="5:24" s="21" customFormat="1" ht="15">
      <c r="E69" s="23"/>
      <c r="F69" s="23"/>
      <c r="G69" s="80"/>
      <c r="H69" s="83"/>
      <c r="N69" s="91"/>
      <c r="P69" s="24"/>
      <c r="Q69" s="24"/>
      <c r="R69" s="24"/>
      <c r="S69" s="24"/>
      <c r="X69" s="33"/>
    </row>
    <row r="70" spans="1:24" s="21" customFormat="1" ht="15">
      <c r="A70" s="25"/>
      <c r="B70" s="25"/>
      <c r="C70" s="25"/>
      <c r="D70" s="25"/>
      <c r="E70" s="26"/>
      <c r="F70" s="23"/>
      <c r="G70" s="80"/>
      <c r="H70" s="83"/>
      <c r="N70" s="91"/>
      <c r="P70" s="24"/>
      <c r="Q70" s="24"/>
      <c r="R70" s="24"/>
      <c r="S70" s="24"/>
      <c r="X70" s="33"/>
    </row>
    <row r="71" spans="1:24" s="21" customFormat="1" ht="33" customHeight="1">
      <c r="A71" s="30" t="s">
        <v>141</v>
      </c>
      <c r="B71" s="29"/>
      <c r="C71" s="29"/>
      <c r="D71" s="29"/>
      <c r="E71" s="23"/>
      <c r="F71" s="23"/>
      <c r="G71" s="80"/>
      <c r="H71" s="83"/>
      <c r="N71" s="91"/>
      <c r="P71" s="24"/>
      <c r="Q71" s="24"/>
      <c r="R71" s="24"/>
      <c r="S71" s="24"/>
      <c r="X71" s="33"/>
    </row>
    <row r="72" spans="5:24" s="21" customFormat="1" ht="15">
      <c r="E72" s="23"/>
      <c r="F72" s="23"/>
      <c r="G72" s="80"/>
      <c r="H72" s="83"/>
      <c r="N72" s="91"/>
      <c r="P72" s="24"/>
      <c r="Q72" s="24"/>
      <c r="R72" s="24"/>
      <c r="S72" s="24"/>
      <c r="X72" s="33"/>
    </row>
    <row r="73" spans="5:24" s="21" customFormat="1" ht="15">
      <c r="E73" s="23"/>
      <c r="F73" s="23"/>
      <c r="G73" s="80"/>
      <c r="H73" s="83"/>
      <c r="N73" s="91"/>
      <c r="P73" s="24"/>
      <c r="Q73" s="24"/>
      <c r="R73" s="24"/>
      <c r="S73" s="24"/>
      <c r="X73" s="33"/>
    </row>
    <row r="74" spans="5:24" s="21" customFormat="1" ht="15">
      <c r="E74" s="23"/>
      <c r="F74" s="23"/>
      <c r="G74" s="80"/>
      <c r="H74" s="83"/>
      <c r="N74" s="91"/>
      <c r="P74" s="24"/>
      <c r="Q74" s="24"/>
      <c r="R74" s="24"/>
      <c r="S74" s="24"/>
      <c r="X74" s="33"/>
    </row>
    <row r="75" spans="5:24" s="21" customFormat="1" ht="15">
      <c r="E75" s="23"/>
      <c r="F75" s="23"/>
      <c r="G75" s="80"/>
      <c r="H75" s="83"/>
      <c r="N75" s="91"/>
      <c r="P75" s="24"/>
      <c r="Q75" s="24"/>
      <c r="R75" s="24"/>
      <c r="S75" s="24"/>
      <c r="X75" s="33"/>
    </row>
    <row r="76" spans="5:24" s="21" customFormat="1" ht="15">
      <c r="E76" s="23"/>
      <c r="F76" s="23"/>
      <c r="G76" s="80"/>
      <c r="H76" s="83"/>
      <c r="N76" s="91"/>
      <c r="P76" s="24"/>
      <c r="Q76" s="24"/>
      <c r="R76" s="24"/>
      <c r="S76" s="24"/>
      <c r="X76" s="33"/>
    </row>
    <row r="77" spans="5:24" s="21" customFormat="1" ht="15">
      <c r="E77" s="23"/>
      <c r="F77" s="23"/>
      <c r="G77" s="80"/>
      <c r="H77" s="83"/>
      <c r="N77" s="91"/>
      <c r="P77" s="24"/>
      <c r="Q77" s="24"/>
      <c r="R77" s="24"/>
      <c r="S77" s="24"/>
      <c r="X77" s="33"/>
    </row>
    <row r="78" spans="5:24" s="21" customFormat="1" ht="15">
      <c r="E78" s="23"/>
      <c r="F78" s="23"/>
      <c r="G78" s="80"/>
      <c r="H78" s="83"/>
      <c r="N78" s="91"/>
      <c r="P78" s="24"/>
      <c r="Q78" s="24"/>
      <c r="R78" s="24"/>
      <c r="S78" s="24"/>
      <c r="X78" s="33"/>
    </row>
    <row r="79" spans="5:24" s="21" customFormat="1" ht="15">
      <c r="E79" s="23"/>
      <c r="F79" s="23"/>
      <c r="G79" s="80"/>
      <c r="H79" s="83"/>
      <c r="N79" s="91"/>
      <c r="P79" s="24"/>
      <c r="Q79" s="24"/>
      <c r="R79" s="24"/>
      <c r="S79" s="24"/>
      <c r="X79" s="33"/>
    </row>
    <row r="80" spans="5:24" s="21" customFormat="1" ht="15">
      <c r="E80" s="23"/>
      <c r="F80" s="23"/>
      <c r="G80" s="80"/>
      <c r="H80" s="83"/>
      <c r="N80" s="91"/>
      <c r="P80" s="24"/>
      <c r="Q80" s="24"/>
      <c r="R80" s="24"/>
      <c r="S80" s="24"/>
      <c r="X80" s="33"/>
    </row>
    <row r="81" spans="5:24" s="21" customFormat="1" ht="15">
      <c r="E81" s="23"/>
      <c r="F81" s="23"/>
      <c r="G81" s="80"/>
      <c r="H81" s="83"/>
      <c r="N81" s="91"/>
      <c r="P81" s="24"/>
      <c r="Q81" s="24"/>
      <c r="R81" s="24"/>
      <c r="S81" s="24"/>
      <c r="X81" s="33"/>
    </row>
    <row r="82" spans="5:24" s="21" customFormat="1" ht="15">
      <c r="E82" s="23"/>
      <c r="F82" s="23"/>
      <c r="G82" s="80"/>
      <c r="H82" s="83"/>
      <c r="N82" s="91"/>
      <c r="P82" s="24"/>
      <c r="Q82" s="24"/>
      <c r="R82" s="24"/>
      <c r="S82" s="24"/>
      <c r="X82" s="33"/>
    </row>
    <row r="83" spans="5:24" s="21" customFormat="1" ht="15">
      <c r="E83" s="23"/>
      <c r="F83" s="23"/>
      <c r="G83" s="80"/>
      <c r="H83" s="83"/>
      <c r="N83" s="91"/>
      <c r="P83" s="24"/>
      <c r="Q83" s="24"/>
      <c r="R83" s="24"/>
      <c r="S83" s="24"/>
      <c r="X83" s="33"/>
    </row>
    <row r="84" spans="5:24" s="21" customFormat="1" ht="15">
      <c r="E84" s="23"/>
      <c r="F84" s="23"/>
      <c r="G84" s="80"/>
      <c r="H84" s="83"/>
      <c r="N84" s="91"/>
      <c r="P84" s="24"/>
      <c r="Q84" s="24"/>
      <c r="R84" s="24"/>
      <c r="S84" s="24"/>
      <c r="X84" s="33"/>
    </row>
    <row r="85" spans="5:24" s="21" customFormat="1" ht="15">
      <c r="E85" s="23"/>
      <c r="F85" s="23"/>
      <c r="G85" s="80"/>
      <c r="H85" s="83"/>
      <c r="N85" s="91"/>
      <c r="P85" s="24"/>
      <c r="Q85" s="24"/>
      <c r="R85" s="24"/>
      <c r="S85" s="24"/>
      <c r="X85" s="33"/>
    </row>
    <row r="86" spans="5:24" s="21" customFormat="1" ht="15">
      <c r="E86" s="23"/>
      <c r="F86" s="23"/>
      <c r="G86" s="80"/>
      <c r="H86" s="83"/>
      <c r="N86" s="91"/>
      <c r="P86" s="24"/>
      <c r="Q86" s="24"/>
      <c r="R86" s="24"/>
      <c r="S86" s="24"/>
      <c r="X86" s="33"/>
    </row>
    <row r="87" spans="5:24" s="21" customFormat="1" ht="15">
      <c r="E87" s="23"/>
      <c r="F87" s="23"/>
      <c r="G87" s="80"/>
      <c r="H87" s="83"/>
      <c r="N87" s="91"/>
      <c r="P87" s="24"/>
      <c r="Q87" s="24"/>
      <c r="R87" s="24"/>
      <c r="S87" s="24"/>
      <c r="X87" s="33"/>
    </row>
    <row r="88" spans="5:24" s="21" customFormat="1" ht="15">
      <c r="E88" s="23"/>
      <c r="F88" s="23"/>
      <c r="G88" s="80"/>
      <c r="H88" s="83"/>
      <c r="N88" s="91"/>
      <c r="P88" s="24"/>
      <c r="Q88" s="24"/>
      <c r="R88" s="24"/>
      <c r="S88" s="24"/>
      <c r="X88" s="33"/>
    </row>
    <row r="89" spans="5:24" s="21" customFormat="1" ht="15">
      <c r="E89" s="23"/>
      <c r="F89" s="23"/>
      <c r="G89" s="80"/>
      <c r="H89" s="83"/>
      <c r="N89" s="91"/>
      <c r="P89" s="24"/>
      <c r="Q89" s="24"/>
      <c r="R89" s="24"/>
      <c r="S89" s="24"/>
      <c r="X89" s="33"/>
    </row>
    <row r="90" spans="5:24" s="21" customFormat="1" ht="15">
      <c r="E90" s="23"/>
      <c r="F90" s="23"/>
      <c r="G90" s="80"/>
      <c r="H90" s="83"/>
      <c r="N90" s="91"/>
      <c r="P90" s="24"/>
      <c r="Q90" s="24"/>
      <c r="R90" s="24"/>
      <c r="S90" s="24"/>
      <c r="X90" s="33"/>
    </row>
    <row r="91" spans="5:24" s="21" customFormat="1" ht="15">
      <c r="E91" s="23"/>
      <c r="F91" s="23"/>
      <c r="G91" s="80"/>
      <c r="H91" s="83"/>
      <c r="N91" s="91"/>
      <c r="P91" s="24"/>
      <c r="Q91" s="24"/>
      <c r="R91" s="24"/>
      <c r="S91" s="24"/>
      <c r="X91" s="33"/>
    </row>
    <row r="92" spans="5:24" s="21" customFormat="1" ht="15">
      <c r="E92" s="23"/>
      <c r="F92" s="23"/>
      <c r="G92" s="80"/>
      <c r="H92" s="83"/>
      <c r="N92" s="91"/>
      <c r="P92" s="24"/>
      <c r="Q92" s="24"/>
      <c r="R92" s="24"/>
      <c r="S92" s="24"/>
      <c r="X92" s="33"/>
    </row>
    <row r="93" spans="5:24" s="21" customFormat="1" ht="15">
      <c r="E93" s="23"/>
      <c r="F93" s="23"/>
      <c r="G93" s="80"/>
      <c r="H93" s="83"/>
      <c r="N93" s="91"/>
      <c r="P93" s="24"/>
      <c r="Q93" s="24"/>
      <c r="R93" s="24"/>
      <c r="S93" s="24"/>
      <c r="X93" s="33"/>
    </row>
    <row r="94" spans="5:24" s="21" customFormat="1" ht="15">
      <c r="E94" s="23"/>
      <c r="F94" s="23"/>
      <c r="G94" s="80"/>
      <c r="H94" s="83"/>
      <c r="N94" s="91"/>
      <c r="P94" s="24"/>
      <c r="Q94" s="24"/>
      <c r="R94" s="24"/>
      <c r="S94" s="24"/>
      <c r="X94" s="33"/>
    </row>
    <row r="95" spans="5:24" s="21" customFormat="1" ht="15">
      <c r="E95" s="23"/>
      <c r="F95" s="23"/>
      <c r="G95" s="80"/>
      <c r="H95" s="83"/>
      <c r="N95" s="91"/>
      <c r="P95" s="24"/>
      <c r="Q95" s="24"/>
      <c r="R95" s="24"/>
      <c r="S95" s="24"/>
      <c r="X95" s="33"/>
    </row>
    <row r="96" spans="5:24" s="21" customFormat="1" ht="15">
      <c r="E96" s="23"/>
      <c r="F96" s="23"/>
      <c r="G96" s="80"/>
      <c r="H96" s="83"/>
      <c r="N96" s="91"/>
      <c r="P96" s="24"/>
      <c r="Q96" s="24"/>
      <c r="R96" s="24"/>
      <c r="S96" s="24"/>
      <c r="X96" s="33"/>
    </row>
    <row r="97" spans="5:24" s="21" customFormat="1" ht="15">
      <c r="E97" s="23"/>
      <c r="F97" s="23"/>
      <c r="G97" s="80"/>
      <c r="H97" s="83"/>
      <c r="N97" s="91"/>
      <c r="P97" s="24"/>
      <c r="Q97" s="24"/>
      <c r="R97" s="24"/>
      <c r="S97" s="24"/>
      <c r="X97" s="33"/>
    </row>
    <row r="98" spans="5:24" s="21" customFormat="1" ht="15">
      <c r="E98" s="23"/>
      <c r="F98" s="23"/>
      <c r="G98" s="80"/>
      <c r="H98" s="83"/>
      <c r="N98" s="91"/>
      <c r="P98" s="24"/>
      <c r="Q98" s="24"/>
      <c r="R98" s="24"/>
      <c r="S98" s="24"/>
      <c r="X98" s="33"/>
    </row>
    <row r="99" spans="5:24" s="21" customFormat="1" ht="15">
      <c r="E99" s="23"/>
      <c r="F99" s="23"/>
      <c r="G99" s="80"/>
      <c r="H99" s="83"/>
      <c r="N99" s="91"/>
      <c r="P99" s="24"/>
      <c r="Q99" s="24"/>
      <c r="R99" s="24"/>
      <c r="S99" s="24"/>
      <c r="X99" s="33"/>
    </row>
    <row r="100" spans="5:24" s="21" customFormat="1" ht="15">
      <c r="E100" s="23"/>
      <c r="F100" s="23"/>
      <c r="G100" s="80"/>
      <c r="H100" s="83"/>
      <c r="N100" s="91"/>
      <c r="P100" s="24"/>
      <c r="Q100" s="24"/>
      <c r="R100" s="24"/>
      <c r="S100" s="24"/>
      <c r="X100" s="33"/>
    </row>
    <row r="101" spans="5:24" s="21" customFormat="1" ht="15">
      <c r="E101" s="23"/>
      <c r="F101" s="23"/>
      <c r="G101" s="80"/>
      <c r="H101" s="83"/>
      <c r="N101" s="91"/>
      <c r="P101" s="24"/>
      <c r="Q101" s="24"/>
      <c r="R101" s="24"/>
      <c r="S101" s="24"/>
      <c r="X101" s="33"/>
    </row>
    <row r="102" spans="5:24" s="21" customFormat="1" ht="15">
      <c r="E102" s="23"/>
      <c r="F102" s="23"/>
      <c r="G102" s="80"/>
      <c r="H102" s="83"/>
      <c r="N102" s="91"/>
      <c r="P102" s="24"/>
      <c r="Q102" s="24"/>
      <c r="R102" s="24"/>
      <c r="S102" s="24"/>
      <c r="X102" s="33"/>
    </row>
    <row r="103" spans="5:24" s="21" customFormat="1" ht="15">
      <c r="E103" s="23"/>
      <c r="F103" s="23"/>
      <c r="G103" s="80"/>
      <c r="H103" s="83"/>
      <c r="N103" s="91"/>
      <c r="P103" s="24"/>
      <c r="Q103" s="24"/>
      <c r="R103" s="24"/>
      <c r="S103" s="24"/>
      <c r="X103" s="33"/>
    </row>
    <row r="104" spans="5:24" s="21" customFormat="1" ht="15">
      <c r="E104" s="23"/>
      <c r="F104" s="23"/>
      <c r="G104" s="80"/>
      <c r="H104" s="83"/>
      <c r="N104" s="91"/>
      <c r="P104" s="24"/>
      <c r="Q104" s="24"/>
      <c r="R104" s="24"/>
      <c r="S104" s="24"/>
      <c r="X104" s="33"/>
    </row>
    <row r="105" spans="5:24" s="21" customFormat="1" ht="15">
      <c r="E105" s="23"/>
      <c r="F105" s="23"/>
      <c r="G105" s="80"/>
      <c r="H105" s="83"/>
      <c r="N105" s="91"/>
      <c r="P105" s="24"/>
      <c r="Q105" s="24"/>
      <c r="R105" s="24"/>
      <c r="S105" s="24"/>
      <c r="X105" s="33"/>
    </row>
    <row r="106" spans="5:24" s="21" customFormat="1" ht="15">
      <c r="E106" s="23"/>
      <c r="F106" s="23"/>
      <c r="G106" s="80"/>
      <c r="H106" s="83"/>
      <c r="N106" s="91"/>
      <c r="P106" s="24"/>
      <c r="Q106" s="24"/>
      <c r="R106" s="24"/>
      <c r="S106" s="24"/>
      <c r="X106" s="33"/>
    </row>
    <row r="107" spans="5:24" s="21" customFormat="1" ht="15">
      <c r="E107" s="23"/>
      <c r="F107" s="23"/>
      <c r="G107" s="80"/>
      <c r="H107" s="83"/>
      <c r="N107" s="91"/>
      <c r="P107" s="24"/>
      <c r="Q107" s="24"/>
      <c r="R107" s="24"/>
      <c r="S107" s="24"/>
      <c r="X107" s="33"/>
    </row>
    <row r="108" spans="5:24" s="21" customFormat="1" ht="15">
      <c r="E108" s="23"/>
      <c r="F108" s="23"/>
      <c r="G108" s="80"/>
      <c r="H108" s="83"/>
      <c r="N108" s="91"/>
      <c r="P108" s="24"/>
      <c r="Q108" s="24"/>
      <c r="R108" s="24"/>
      <c r="S108" s="24"/>
      <c r="X108" s="33"/>
    </row>
    <row r="109" spans="5:24" s="21" customFormat="1" ht="15">
      <c r="E109" s="23"/>
      <c r="F109" s="23"/>
      <c r="G109" s="80"/>
      <c r="H109" s="83"/>
      <c r="N109" s="91"/>
      <c r="P109" s="24"/>
      <c r="Q109" s="24"/>
      <c r="R109" s="24"/>
      <c r="S109" s="24"/>
      <c r="X109" s="33"/>
    </row>
    <row r="110" spans="5:24" s="21" customFormat="1" ht="15">
      <c r="E110" s="23"/>
      <c r="F110" s="23"/>
      <c r="G110" s="80"/>
      <c r="H110" s="83"/>
      <c r="N110" s="91"/>
      <c r="P110" s="24"/>
      <c r="Q110" s="24"/>
      <c r="R110" s="24"/>
      <c r="S110" s="24"/>
      <c r="X110" s="33"/>
    </row>
    <row r="111" spans="5:24" s="21" customFormat="1" ht="15">
      <c r="E111" s="23"/>
      <c r="F111" s="23"/>
      <c r="G111" s="80"/>
      <c r="H111" s="83"/>
      <c r="N111" s="91"/>
      <c r="P111" s="24"/>
      <c r="Q111" s="24"/>
      <c r="R111" s="24"/>
      <c r="S111" s="24"/>
      <c r="X111" s="33"/>
    </row>
    <row r="112" spans="5:24" s="21" customFormat="1" ht="15">
      <c r="E112" s="23"/>
      <c r="F112" s="23"/>
      <c r="G112" s="80"/>
      <c r="H112" s="83"/>
      <c r="N112" s="91"/>
      <c r="P112" s="24"/>
      <c r="Q112" s="24"/>
      <c r="R112" s="24"/>
      <c r="S112" s="24"/>
      <c r="X112" s="33"/>
    </row>
    <row r="113" spans="5:24" s="21" customFormat="1" ht="15">
      <c r="E113" s="23"/>
      <c r="F113" s="23"/>
      <c r="G113" s="80"/>
      <c r="H113" s="83"/>
      <c r="N113" s="91"/>
      <c r="P113" s="24"/>
      <c r="Q113" s="24"/>
      <c r="R113" s="24"/>
      <c r="S113" s="24"/>
      <c r="X113" s="33"/>
    </row>
    <row r="114" spans="5:24" s="21" customFormat="1" ht="15">
      <c r="E114" s="23"/>
      <c r="F114" s="23"/>
      <c r="G114" s="80"/>
      <c r="H114" s="83"/>
      <c r="N114" s="91"/>
      <c r="P114" s="24"/>
      <c r="Q114" s="24"/>
      <c r="R114" s="24"/>
      <c r="S114" s="24"/>
      <c r="X114" s="33"/>
    </row>
    <row r="115" spans="5:24" s="21" customFormat="1" ht="15">
      <c r="E115" s="23"/>
      <c r="F115" s="23"/>
      <c r="G115" s="80"/>
      <c r="H115" s="83"/>
      <c r="N115" s="91"/>
      <c r="P115" s="24"/>
      <c r="Q115" s="24"/>
      <c r="R115" s="24"/>
      <c r="S115" s="24"/>
      <c r="X115" s="33"/>
    </row>
    <row r="116" spans="5:24" s="21" customFormat="1" ht="15">
      <c r="E116" s="23"/>
      <c r="F116" s="23"/>
      <c r="G116" s="80"/>
      <c r="H116" s="83"/>
      <c r="N116" s="91"/>
      <c r="P116" s="24"/>
      <c r="Q116" s="24"/>
      <c r="R116" s="24"/>
      <c r="S116" s="24"/>
      <c r="X116" s="33"/>
    </row>
    <row r="117" spans="5:24" s="21" customFormat="1" ht="15">
      <c r="E117" s="23"/>
      <c r="F117" s="23"/>
      <c r="G117" s="80"/>
      <c r="H117" s="83"/>
      <c r="N117" s="91"/>
      <c r="P117" s="24"/>
      <c r="Q117" s="24"/>
      <c r="R117" s="24"/>
      <c r="S117" s="24"/>
      <c r="X117" s="33"/>
    </row>
    <row r="118" spans="5:24" s="21" customFormat="1" ht="15">
      <c r="E118" s="23"/>
      <c r="F118" s="23"/>
      <c r="G118" s="80"/>
      <c r="H118" s="83"/>
      <c r="N118" s="91"/>
      <c r="P118" s="24"/>
      <c r="Q118" s="24"/>
      <c r="R118" s="24"/>
      <c r="S118" s="24"/>
      <c r="X118" s="33"/>
    </row>
    <row r="119" spans="5:24" s="21" customFormat="1" ht="15">
      <c r="E119" s="23"/>
      <c r="F119" s="23"/>
      <c r="G119" s="80"/>
      <c r="H119" s="83"/>
      <c r="N119" s="91"/>
      <c r="P119" s="24"/>
      <c r="Q119" s="24"/>
      <c r="R119" s="24"/>
      <c r="S119" s="24"/>
      <c r="X119" s="33"/>
    </row>
    <row r="120" spans="5:24" s="21" customFormat="1" ht="15">
      <c r="E120" s="23"/>
      <c r="F120" s="23"/>
      <c r="G120" s="80"/>
      <c r="H120" s="83"/>
      <c r="N120" s="91"/>
      <c r="P120" s="24"/>
      <c r="Q120" s="24"/>
      <c r="R120" s="24"/>
      <c r="S120" s="24"/>
      <c r="X120" s="33"/>
    </row>
    <row r="121" spans="5:24" s="21" customFormat="1" ht="15">
      <c r="E121" s="23"/>
      <c r="F121" s="23"/>
      <c r="G121" s="80"/>
      <c r="H121" s="83"/>
      <c r="N121" s="91"/>
      <c r="P121" s="24"/>
      <c r="Q121" s="24"/>
      <c r="R121" s="24"/>
      <c r="S121" s="24"/>
      <c r="X121" s="33"/>
    </row>
    <row r="122" spans="5:24" s="21" customFormat="1" ht="15">
      <c r="E122" s="23"/>
      <c r="F122" s="23"/>
      <c r="G122" s="80"/>
      <c r="H122" s="83"/>
      <c r="N122" s="91"/>
      <c r="P122" s="24"/>
      <c r="Q122" s="24"/>
      <c r="R122" s="24"/>
      <c r="S122" s="24"/>
      <c r="X122" s="33"/>
    </row>
    <row r="123" spans="5:24" s="21" customFormat="1" ht="15">
      <c r="E123" s="23"/>
      <c r="F123" s="23"/>
      <c r="G123" s="80"/>
      <c r="H123" s="83"/>
      <c r="N123" s="91"/>
      <c r="P123" s="24"/>
      <c r="Q123" s="24"/>
      <c r="R123" s="24"/>
      <c r="S123" s="24"/>
      <c r="X123" s="33"/>
    </row>
    <row r="124" spans="5:24" s="21" customFormat="1" ht="15">
      <c r="E124" s="23"/>
      <c r="F124" s="23"/>
      <c r="G124" s="80"/>
      <c r="H124" s="83"/>
      <c r="N124" s="91"/>
      <c r="P124" s="24"/>
      <c r="Q124" s="24"/>
      <c r="R124" s="24"/>
      <c r="S124" s="24"/>
      <c r="X124" s="33"/>
    </row>
    <row r="125" spans="5:24" s="21" customFormat="1" ht="15">
      <c r="E125" s="23"/>
      <c r="F125" s="23"/>
      <c r="G125" s="80"/>
      <c r="H125" s="83"/>
      <c r="N125" s="91"/>
      <c r="P125" s="24"/>
      <c r="Q125" s="24"/>
      <c r="R125" s="24"/>
      <c r="S125" s="24"/>
      <c r="X125" s="33"/>
    </row>
    <row r="126" spans="5:24" s="21" customFormat="1" ht="15">
      <c r="E126" s="23"/>
      <c r="F126" s="23"/>
      <c r="G126" s="80"/>
      <c r="H126" s="83"/>
      <c r="N126" s="91"/>
      <c r="P126" s="24"/>
      <c r="Q126" s="24"/>
      <c r="R126" s="24"/>
      <c r="S126" s="24"/>
      <c r="X126" s="33"/>
    </row>
    <row r="127" spans="5:24" s="21" customFormat="1" ht="15">
      <c r="E127" s="23"/>
      <c r="F127" s="23"/>
      <c r="G127" s="80"/>
      <c r="H127" s="83"/>
      <c r="N127" s="91"/>
      <c r="P127" s="24"/>
      <c r="Q127" s="24"/>
      <c r="R127" s="24"/>
      <c r="S127" s="24"/>
      <c r="X127" s="33"/>
    </row>
    <row r="128" spans="5:24" s="21" customFormat="1" ht="15">
      <c r="E128" s="23"/>
      <c r="F128" s="23"/>
      <c r="G128" s="80"/>
      <c r="H128" s="83"/>
      <c r="N128" s="91"/>
      <c r="P128" s="24"/>
      <c r="Q128" s="24"/>
      <c r="R128" s="24"/>
      <c r="S128" s="24"/>
      <c r="X128" s="33"/>
    </row>
    <row r="129" spans="5:24" s="21" customFormat="1" ht="15">
      <c r="E129" s="23"/>
      <c r="F129" s="23"/>
      <c r="G129" s="80"/>
      <c r="H129" s="83"/>
      <c r="N129" s="91"/>
      <c r="P129" s="24"/>
      <c r="Q129" s="24"/>
      <c r="R129" s="24"/>
      <c r="S129" s="24"/>
      <c r="X129" s="33"/>
    </row>
    <row r="130" spans="5:24" s="21" customFormat="1" ht="15">
      <c r="E130" s="23"/>
      <c r="F130" s="23"/>
      <c r="G130" s="80"/>
      <c r="H130" s="83"/>
      <c r="N130" s="91"/>
      <c r="P130" s="24"/>
      <c r="Q130" s="24"/>
      <c r="R130" s="24"/>
      <c r="S130" s="24"/>
      <c r="X130" s="33"/>
    </row>
    <row r="131" spans="5:24" s="21" customFormat="1" ht="15">
      <c r="E131" s="23"/>
      <c r="F131" s="23"/>
      <c r="G131" s="80"/>
      <c r="H131" s="83"/>
      <c r="N131" s="91"/>
      <c r="P131" s="24"/>
      <c r="Q131" s="24"/>
      <c r="R131" s="24"/>
      <c r="S131" s="24"/>
      <c r="X131" s="33"/>
    </row>
    <row r="132" spans="5:24" s="21" customFormat="1" ht="15">
      <c r="E132" s="23"/>
      <c r="F132" s="23"/>
      <c r="G132" s="80"/>
      <c r="H132" s="83"/>
      <c r="N132" s="91"/>
      <c r="P132" s="24"/>
      <c r="Q132" s="24"/>
      <c r="R132" s="24"/>
      <c r="S132" s="24"/>
      <c r="X132" s="33"/>
    </row>
    <row r="133" spans="5:24" s="21" customFormat="1" ht="15">
      <c r="E133" s="23"/>
      <c r="F133" s="23"/>
      <c r="G133" s="80"/>
      <c r="H133" s="83"/>
      <c r="N133" s="91"/>
      <c r="P133" s="24"/>
      <c r="Q133" s="24"/>
      <c r="R133" s="24"/>
      <c r="S133" s="24"/>
      <c r="X133" s="33"/>
    </row>
  </sheetData>
  <sheetProtection/>
  <mergeCells count="260">
    <mergeCell ref="P59:P60"/>
    <mergeCell ref="Q59:Q60"/>
    <mergeCell ref="R59:R60"/>
    <mergeCell ref="S59:S60"/>
    <mergeCell ref="M64:M65"/>
    <mergeCell ref="A56:N56"/>
    <mergeCell ref="C49:C51"/>
    <mergeCell ref="A46:A47"/>
    <mergeCell ref="B46:B47"/>
    <mergeCell ref="C46:C47"/>
    <mergeCell ref="D46:D47"/>
    <mergeCell ref="E46:E47"/>
    <mergeCell ref="F46:F47"/>
    <mergeCell ref="G46:G47"/>
    <mergeCell ref="I46:I47"/>
    <mergeCell ref="J46:J47"/>
    <mergeCell ref="K46:K47"/>
    <mergeCell ref="L46:L47"/>
    <mergeCell ref="A63:N63"/>
    <mergeCell ref="G59:G60"/>
    <mergeCell ref="E64:E65"/>
    <mergeCell ref="D64:D65"/>
    <mergeCell ref="C64:C65"/>
    <mergeCell ref="B59:B60"/>
    <mergeCell ref="D59:D60"/>
    <mergeCell ref="E59:E60"/>
    <mergeCell ref="F59:F60"/>
    <mergeCell ref="J59:J60"/>
    <mergeCell ref="K59:K60"/>
    <mergeCell ref="L59:L60"/>
    <mergeCell ref="M59:M60"/>
    <mergeCell ref="J64:J65"/>
    <mergeCell ref="K64:K65"/>
    <mergeCell ref="L64:L65"/>
    <mergeCell ref="H64:H65"/>
    <mergeCell ref="G64:G65"/>
    <mergeCell ref="F64:F65"/>
    <mergeCell ref="B64:B65"/>
    <mergeCell ref="A64:A65"/>
    <mergeCell ref="I64:I65"/>
    <mergeCell ref="A48:N48"/>
    <mergeCell ref="A61:N61"/>
    <mergeCell ref="A42:N42"/>
    <mergeCell ref="A43:A44"/>
    <mergeCell ref="B43:B44"/>
    <mergeCell ref="C43:C44"/>
    <mergeCell ref="H46:H47"/>
    <mergeCell ref="G43:G44"/>
    <mergeCell ref="D43:D44"/>
    <mergeCell ref="E43:E44"/>
    <mergeCell ref="F43:F44"/>
    <mergeCell ref="I43:I44"/>
    <mergeCell ref="J43:J44"/>
    <mergeCell ref="K43:K44"/>
    <mergeCell ref="L43:L44"/>
    <mergeCell ref="H59:H60"/>
    <mergeCell ref="I59:I60"/>
    <mergeCell ref="A58:N58"/>
    <mergeCell ref="H49:H51"/>
    <mergeCell ref="A59:A60"/>
    <mergeCell ref="C59:C60"/>
    <mergeCell ref="A35:N35"/>
    <mergeCell ref="A37:N37"/>
    <mergeCell ref="A40:A41"/>
    <mergeCell ref="B40:B41"/>
    <mergeCell ref="M43:M44"/>
    <mergeCell ref="N43:N44"/>
    <mergeCell ref="I40:I41"/>
    <mergeCell ref="J40:J41"/>
    <mergeCell ref="K40:K41"/>
    <mergeCell ref="L40:L41"/>
    <mergeCell ref="H43:H44"/>
    <mergeCell ref="C40:C41"/>
    <mergeCell ref="D40:D41"/>
    <mergeCell ref="E40:E41"/>
    <mergeCell ref="V18:V19"/>
    <mergeCell ref="W18:W19"/>
    <mergeCell ref="X14:X16"/>
    <mergeCell ref="V21:V22"/>
    <mergeCell ref="L49:L51"/>
    <mergeCell ref="K30:K31"/>
    <mergeCell ref="V24:V25"/>
    <mergeCell ref="S43:S44"/>
    <mergeCell ref="H10:H12"/>
    <mergeCell ref="W24:W25"/>
    <mergeCell ref="T40:T41"/>
    <mergeCell ref="X18:X19"/>
    <mergeCell ref="X43:X44"/>
    <mergeCell ref="X40:X41"/>
    <mergeCell ref="W49:W51"/>
    <mergeCell ref="X49:X51"/>
    <mergeCell ref="V49:V51"/>
    <mergeCell ref="W21:W22"/>
    <mergeCell ref="I10:I12"/>
    <mergeCell ref="M33:M34"/>
    <mergeCell ref="A45:N45"/>
    <mergeCell ref="M46:M47"/>
    <mergeCell ref="F49:F51"/>
    <mergeCell ref="M40:M41"/>
    <mergeCell ref="D1:W4"/>
    <mergeCell ref="A1:B4"/>
    <mergeCell ref="A5:W5"/>
    <mergeCell ref="W8:W9"/>
    <mergeCell ref="H8:H9"/>
    <mergeCell ref="G8:G9"/>
    <mergeCell ref="V8:V9"/>
    <mergeCell ref="T8:T9"/>
    <mergeCell ref="E8:E9"/>
    <mergeCell ref="A8:A9"/>
    <mergeCell ref="P8:S8"/>
    <mergeCell ref="A6:O6"/>
    <mergeCell ref="O8:O9"/>
    <mergeCell ref="D8:D9"/>
    <mergeCell ref="I8:L8"/>
    <mergeCell ref="C8:C9"/>
    <mergeCell ref="F8:F9"/>
    <mergeCell ref="U8:U9"/>
    <mergeCell ref="P67:U67"/>
    <mergeCell ref="M49:M51"/>
    <mergeCell ref="J49:J51"/>
    <mergeCell ref="K49:K51"/>
    <mergeCell ref="K33:K34"/>
    <mergeCell ref="A67:G67"/>
    <mergeCell ref="A49:A51"/>
    <mergeCell ref="B49:B51"/>
    <mergeCell ref="D49:D51"/>
    <mergeCell ref="E49:E51"/>
    <mergeCell ref="I49:I51"/>
    <mergeCell ref="A54:N54"/>
    <mergeCell ref="A52:N52"/>
    <mergeCell ref="A33:A34"/>
    <mergeCell ref="B33:B34"/>
    <mergeCell ref="D33:D34"/>
    <mergeCell ref="H33:H34"/>
    <mergeCell ref="I33:I34"/>
    <mergeCell ref="J33:J34"/>
    <mergeCell ref="L33:L34"/>
    <mergeCell ref="E33:E34"/>
    <mergeCell ref="U40:U41"/>
    <mergeCell ref="T43:T44"/>
    <mergeCell ref="U43:U44"/>
    <mergeCell ref="X21:X22"/>
    <mergeCell ref="A29:N29"/>
    <mergeCell ref="N8:N9"/>
    <mergeCell ref="B8:B9"/>
    <mergeCell ref="X8:X9"/>
    <mergeCell ref="V10:V12"/>
    <mergeCell ref="L21:L22"/>
    <mergeCell ref="M21:M22"/>
    <mergeCell ref="C10:C12"/>
    <mergeCell ref="F10:F12"/>
    <mergeCell ref="A14:A16"/>
    <mergeCell ref="B14:B16"/>
    <mergeCell ref="C14:C16"/>
    <mergeCell ref="D14:D16"/>
    <mergeCell ref="E14:E16"/>
    <mergeCell ref="F14:F16"/>
    <mergeCell ref="H14:H16"/>
    <mergeCell ref="I14:I16"/>
    <mergeCell ref="A21:A22"/>
    <mergeCell ref="W10:W12"/>
    <mergeCell ref="M8:M9"/>
    <mergeCell ref="J10:J12"/>
    <mergeCell ref="X10:X12"/>
    <mergeCell ref="A23:N23"/>
    <mergeCell ref="W30:W31"/>
    <mergeCell ref="H21:H22"/>
    <mergeCell ref="I21:I22"/>
    <mergeCell ref="J21:J22"/>
    <mergeCell ref="K21:K22"/>
    <mergeCell ref="V14:V16"/>
    <mergeCell ref="W14:W16"/>
    <mergeCell ref="J24:J28"/>
    <mergeCell ref="K24:K28"/>
    <mergeCell ref="L24:L28"/>
    <mergeCell ref="M24:M28"/>
    <mergeCell ref="H24:H28"/>
    <mergeCell ref="A17:N17"/>
    <mergeCell ref="A18:A19"/>
    <mergeCell ref="B18:B19"/>
    <mergeCell ref="C18:C19"/>
    <mergeCell ref="D18:D19"/>
    <mergeCell ref="E18:E19"/>
    <mergeCell ref="F18:F19"/>
    <mergeCell ref="G18:G19"/>
    <mergeCell ref="H18:H19"/>
    <mergeCell ref="I18:I19"/>
    <mergeCell ref="J18:J19"/>
    <mergeCell ref="K18:K19"/>
    <mergeCell ref="L10:L12"/>
    <mergeCell ref="M10:M12"/>
    <mergeCell ref="A13:N13"/>
    <mergeCell ref="G14:G16"/>
    <mergeCell ref="A20:N20"/>
    <mergeCell ref="D10:D12"/>
    <mergeCell ref="A24:A28"/>
    <mergeCell ref="B24:B28"/>
    <mergeCell ref="C24:C28"/>
    <mergeCell ref="D24:D28"/>
    <mergeCell ref="E24:E28"/>
    <mergeCell ref="F24:F28"/>
    <mergeCell ref="G24:G28"/>
    <mergeCell ref="I24:I28"/>
    <mergeCell ref="A10:A12"/>
    <mergeCell ref="K10:K12"/>
    <mergeCell ref="G10:G12"/>
    <mergeCell ref="L18:L19"/>
    <mergeCell ref="B21:B22"/>
    <mergeCell ref="C21:C22"/>
    <mergeCell ref="B10:B12"/>
    <mergeCell ref="M18:M19"/>
    <mergeCell ref="E10:E12"/>
    <mergeCell ref="W46:W47"/>
    <mergeCell ref="V64:V65"/>
    <mergeCell ref="W64:W65"/>
    <mergeCell ref="V40:V41"/>
    <mergeCell ref="J14:J16"/>
    <mergeCell ref="K14:K16"/>
    <mergeCell ref="L14:L16"/>
    <mergeCell ref="B30:B31"/>
    <mergeCell ref="D21:D22"/>
    <mergeCell ref="E21:E22"/>
    <mergeCell ref="F21:F22"/>
    <mergeCell ref="G21:G22"/>
    <mergeCell ref="M14:M16"/>
    <mergeCell ref="W33:W34"/>
    <mergeCell ref="O40:O41"/>
    <mergeCell ref="O43:O44"/>
    <mergeCell ref="P40:P41"/>
    <mergeCell ref="Q40:Q41"/>
    <mergeCell ref="R40:R41"/>
    <mergeCell ref="S40:S41"/>
    <mergeCell ref="P43:P44"/>
    <mergeCell ref="Q43:Q44"/>
    <mergeCell ref="R43:R44"/>
    <mergeCell ref="G49:G51"/>
    <mergeCell ref="V46:V47"/>
    <mergeCell ref="A30:A31"/>
    <mergeCell ref="C30:C31"/>
    <mergeCell ref="F30:F31"/>
    <mergeCell ref="L30:L31"/>
    <mergeCell ref="I30:I31"/>
    <mergeCell ref="J30:J31"/>
    <mergeCell ref="E30:E31"/>
    <mergeCell ref="D30:D31"/>
    <mergeCell ref="A32:N32"/>
    <mergeCell ref="V33:V34"/>
    <mergeCell ref="V43:V44"/>
    <mergeCell ref="F40:F41"/>
    <mergeCell ref="G40:G41"/>
    <mergeCell ref="A39:N39"/>
    <mergeCell ref="H40:H41"/>
    <mergeCell ref="G30:G31"/>
    <mergeCell ref="H30:H31"/>
    <mergeCell ref="M30:M31"/>
    <mergeCell ref="V30:V31"/>
    <mergeCell ref="C33:C34"/>
    <mergeCell ref="F33:F34"/>
    <mergeCell ref="G33:G34"/>
    <mergeCell ref="N40:N41"/>
  </mergeCells>
  <dataValidations count="1">
    <dataValidation type="textLength" operator="lessThanOrEqual" allowBlank="1" showInputMessage="1" showErrorMessage="1" promptTitle="Número máximo de caracteres" prompt="Esta celda tendrá máximo 400 caracteres" sqref="X32 X52 X20:X21 X5:X10 X13:X14 X17:X18 X35 X37 X39 X42 X54 X58:X59 X61 X66:X65455 X63 X29 X45:X48 X56">
      <formula1>400</formula1>
    </dataValidation>
  </dataValidations>
  <printOptions/>
  <pageMargins left="0.3937007874015748" right="0" top="0.3937007874015748" bottom="0.3937007874015748" header="0.31496062992125984" footer="0.31496062992125984"/>
  <pageSetup horizontalDpi="600" verticalDpi="600" orientation="landscape" scale="70" r:id="rId4"/>
  <rowBreaks count="1" manualBreakCount="1">
    <brk id="5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Tecnologico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bgiraldo</dc:creator>
  <cp:keywords/>
  <dc:description/>
  <cp:lastModifiedBy>Jhoana</cp:lastModifiedBy>
  <dcterms:created xsi:type="dcterms:W3CDTF">2010-12-21T15:57:45Z</dcterms:created>
  <dcterms:modified xsi:type="dcterms:W3CDTF">2022-03-20T15:50:00Z</dcterms:modified>
  <cp:category/>
  <cp:version/>
  <cp:contentType/>
  <cp:contentStatus/>
</cp:coreProperties>
</file>