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02" activeTab="0"/>
  </bookViews>
  <sheets>
    <sheet name="Formulación" sheetId="1" r:id="rId1"/>
  </sheets>
  <definedNames>
    <definedName name="_xlnm.Print_Area" localSheetId="0">'Formulación'!$A$5:$W$32</definedName>
    <definedName name="_xlnm.Print_Titles" localSheetId="0">'Formulación'!$8:$9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Ayudas</author>
    <author>BGIRALDO</author>
  </authors>
  <commentList>
    <comment ref="T8" authorId="0">
      <text>
        <r>
          <rPr>
            <sz val="8"/>
            <rFont val="Tahoma"/>
            <family val="2"/>
          </rPr>
          <t>Digite en esta celda el porcentaje de ejecución para cada actividad en valores de 0% a 100%</t>
        </r>
      </text>
    </comment>
    <comment ref="V8" authorId="1">
      <text>
        <r>
          <rPr>
            <b/>
            <sz val="9"/>
            <rFont val="Tahoma"/>
            <family val="2"/>
          </rPr>
          <t xml:space="preserve">Asigne la distribución porcentual acorde al criterio de la dependencia (revisando cual subproyecto pesa más para la dependencia en cuanto a gestión y recursos financieros), [la suma debe dar 100%]  
</t>
        </r>
      </text>
    </comment>
    <comment ref="X8" authorId="2">
      <text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<sst xmlns="http://schemas.openxmlformats.org/spreadsheetml/2006/main" count="84" uniqueCount="65">
  <si>
    <t>PLAN DE ACCIÓN - Vigencia: 2021</t>
  </si>
  <si>
    <t>DEPENDENCIA: Coordinación de egresados</t>
  </si>
  <si>
    <t>Línea estratégica</t>
  </si>
  <si>
    <t>Objetivo Estratégico</t>
  </si>
  <si>
    <t xml:space="preserve">Estrategia </t>
  </si>
  <si>
    <t>Codigo Proyecto</t>
  </si>
  <si>
    <t>Proyecto</t>
  </si>
  <si>
    <t xml:space="preserve">Resposable </t>
  </si>
  <si>
    <t>Indicador</t>
  </si>
  <si>
    <t>Meta (AÑO)</t>
  </si>
  <si>
    <t>Logro de la Meta</t>
  </si>
  <si>
    <t>Presupuesto 
  (millones de pesos)</t>
  </si>
  <si>
    <t>Actividades</t>
  </si>
  <si>
    <t>Ponderacion actividad</t>
  </si>
  <si>
    <t>Avance físico programado %</t>
  </si>
  <si>
    <t>% ejecución de la actividad</t>
  </si>
  <si>
    <t>% ejecución del indicador</t>
  </si>
  <si>
    <t>% ponderación del indicador</t>
  </si>
  <si>
    <t>ejecución Vs ponderación</t>
  </si>
  <si>
    <t>Evidencias de la ejecución del indicador</t>
  </si>
  <si>
    <t>Marzo</t>
  </si>
  <si>
    <t>Junio</t>
  </si>
  <si>
    <t>Septiembre</t>
  </si>
  <si>
    <t>Diciembre</t>
  </si>
  <si>
    <t xml:space="preserve">LE1  Calidad Académica con Pertinencia </t>
  </si>
  <si>
    <t>O2 Garantizar la permanencia, graduación, empleabilidad y pensamiento global</t>
  </si>
  <si>
    <t>E1  Permanencia, graduación, empleabilidad y pensamiento global</t>
  </si>
  <si>
    <t>01020103-2021</t>
  </si>
  <si>
    <t>Empleablidad de egresados</t>
  </si>
  <si>
    <t>Coordinación de Egresados</t>
  </si>
  <si>
    <t>I3 Tasa de empleabilidad  anual institucional</t>
  </si>
  <si>
    <t>75.1%</t>
  </si>
  <si>
    <t>Validar trimestralmente tasa de empleabilidad según el Observatorio Laboral</t>
  </si>
  <si>
    <t xml:space="preserve">                                                                            Anexo 1
*Archivo Excel: Resultados que arroja el OLE con las tasas de empleabilidad por NBC y por Institución.
*Archivo en Word: pantallazos OLE revisiones trimestrales.</t>
  </si>
  <si>
    <t>Aplicar los seguimientos Momento Cero, Momento Uno y Momento Cinco, de acuerdo con los tiempos establecidos y presentar informes de la situación del egresado de acuerdo con los procedimientos establecidos.</t>
  </si>
  <si>
    <t>*Carpeta gráficas seguimientos: informe de seguimiento (caracterización) egresados M0 2021-1, M0 2021 en power point, reporte M0 y M1 2020 por facultades en power point.
*Carpeta encuestas pendientes M1: egresados pendientes por encuesta M1 2020, encuestas M1 pendientes por realizar. Se realiza la distribución de las mismas entre los integrantes de la oficina. 
*Archivo Excel: Encuestas M1 egresados 2020. Han realizado la encuesta 1153 egresados, están pendientes 123 encuestas al 13 de diciembre.
*Archivo Excel: Formularios Forms encuestas M0 graduandos marzo, mayo, septiembre, octubre. Los cuales, cumplieron el 100% el diligenciamiento del seguimiento.
*Archivo Excel: Transcripciones fichas graduados marzo, mayo.
*Archivo Excel: Graduandos pendientes por contestar encuesta M0.
*Correo Electrónico: se solicita a la Vicerrectoría aprobación de diplomado gratuito para egresados con el fin de utilizar el enlace de la encuesta M5 para las inscripciones, y actualizar la encuesta.
*Formulario Forms: Encuestas realizadas por egresados M5: 465
*Archivo Excel: Tabulación M0 y M1 egresados 2019.</t>
  </si>
  <si>
    <t>Validar con Bienestar Laboral la vinculación de egresados en proyectos Institucionales y presentar listado de contrataciones efectivas semestralmente.</t>
  </si>
  <si>
    <t>*Reporte en excel: Egresados vinculados 2021_1 en el TdeA,  total 160. Egresados vinculados 2021_2 en el TdeA 187.
*Correo electrónico: Solicitud Talento Humano egresados laborando TdeA</t>
  </si>
  <si>
    <t>Contactar empresas mensualmente y gestionar convenios de descuentos  y/u ofertas laborales para los egresados.</t>
  </si>
  <si>
    <t>*Documento Word: Registro reuniones con el sector empresarial - Alianzas Empresas.
*Documento word: Diseño micrositio con convenios y emprendimientos.
*Documentos PDF: Convenios firmados Colmedica, ZonaLogística, El Colombiano, RC Migration
*Micrositio Egresados: Registros de convenios con enlaces de acceso e información de interés.</t>
  </si>
  <si>
    <t>Realizar un directorio con los egresados Emprendedores para ser publicado en el micrositio de egresados.</t>
  </si>
  <si>
    <t>*Carpeta Drive: Logos en jpg o png de los emprendedores.
*Documento Excel: Directorio de egresados emprendedores.
*Documentos word: Diseños micrositio con emprendimientos y reporte emprendimentos.
*Formulario Forms: egresados con proyectos de emprendimiento 95.
*Correo Electrónico: Convocatoria para egresados emprededores.
*Micrositio Egresados: Directorio Emprendedores con 36 proyectos visibles</t>
  </si>
  <si>
    <t>I4 Porcentaje de egresados vinculados en la oferta formal a través del programa de facilitación laboral</t>
  </si>
  <si>
    <t>-</t>
  </si>
  <si>
    <t>Realizar dos actividades relacionadas con la inserción laboral para la comunidad de egresados y/o estudiantes.</t>
  </si>
  <si>
    <t xml:space="preserve">                                                                              Anexo 2
*Carpeta certificados: Certificados de los asistentes a los Talleres FACS, FDCF, FI.
*Carpeta empleabilidad: Vacantes enviadas a egresados, Campaña interna TdeA para contratación de egresados, último reporte egresados vinculados por el TdeA, HV egresados por Facultad.
*Pieza publicidad: Talleres de Preparación Laboral por facultad semestre 1 y 2.
*Documento word: Informe del 1er y 2do Taller de Preparación Laboral 2021-1.
*Pantallazos: evidencias de la realización de todos los Talleres de Preparación laboral.
*Carpeta OneDrive Banco HV: relación de egresados desempleados con sus respectivas HV.
*Formulario Forms: Registro de inscritos a los Talleres y encuestas de Satisfacción del mismo.
*Reporte en excel: Egresados vinculados por el TdeA 2021_1 total 160  / 2021-2 total 187
*Reporte en excel: Egresados vinculados a través de alianza con Agencia de Empleo Comfenalco: 24 egresados
Micrositio y redes sociales: vacantes publicadas</t>
  </si>
  <si>
    <t>Enviar Proyecto de Viabilidad y Reglamento para aprobación como Bolsa de Empleo Institucional.</t>
  </si>
  <si>
    <t>*Carpeta Cotizaciones: Propuestas Elempleo, Computrabajo y TalenBox.
*Carpeta Elempleo: Documentación enviada por Elempleo para realizar contratación.
*Carpeta Jurídica: Correos electrónicos enviados y recibidos donde se informa acerca de la contratación con Elempleo.com.
*Carpeta Regulación: Leyes, decretos, resoluciones y demás que hacen parte de la UAESPE.
*Carpeta SISE: Documentación para solicitar autorización Bolsa de Empleo SISE.
*Documentos PDF: CDP y CRP para la contratación con Elempleo.  Estudio de Mercado con análisis de las plataformas más reconocidas a nivel Nacional.</t>
  </si>
  <si>
    <t>Medir el grado de Satisfacción del egresado y reportar acciones de mejora, preventivas o correctivas.</t>
  </si>
  <si>
    <t>*Formularios Excel Mensuales: Encuestas realizadas a diciembre, 102 encuestados.
*Formularios Forms: Encuestas de satisfacción por eventos realizados a noviembre, 689 encuestados.</t>
  </si>
  <si>
    <t>Promover cursos o seminarios para egresados gratuitos.</t>
  </si>
  <si>
    <t>*Documento Word: Relacion cursos realizados por facultades vs cursos informados por los egresados.
*Carpeta listado cursos : Formularios de Eventos 95
*Carpeta participación Voluntariado: Convocatoria egresados para participar en voluntariados psicológicos.
*Carpeta registro actividades: Pantallazos eventos realizados e informes de eventos.
*Registros en Excel: Histórico participación egresados. 
*Registros en Excel: Eventos realizados con fecha, participantes y asistentes.</t>
  </si>
  <si>
    <t>Actualización de base de datos de egresados tanto en los archivos Excel, como en Campus, a través de llamadas, listados de asistencia a eventos o redes sociales.</t>
  </si>
  <si>
    <t>*Documento Excel: Actualizaciones BD mensuales. Histórico:  correo celular Actualizados en 2021: correo celular
*Archivo Excel: Directorio Egresados.
*Carpeta Migración Campus: Informes de migración a Campus</t>
  </si>
  <si>
    <t>I5 Número de egresados destacados en el mundo empresarial  y social  reconocimiento Institucional</t>
  </si>
  <si>
    <t>Realizar convocatoria para validar los egresados postulados y emitir borrador de Resolución para aprobación del Consejo Académico.</t>
  </si>
  <si>
    <t xml:space="preserve">                                                                              Anexo 3
*Carpeta evidencias postulación egresados destacados: Evidencias de egresados postulados. 7 egresados seleccionados.
*Carpeta Convocatoria: Correo electrónico: Solicitud piezas para iniciar convocatoria con los egresados. Pieza convocatoria: Invitación para los egresados a postularsen.
*Formulario Forms: Relación de inscritos como Egresados Destacados 2021.
*Micrositio de Egresado: Se destacan 4 egresados por sus aportes, a los cuales se les realizó Boletín de Prensa y fueron publicados en el boletín trimestral.
</t>
  </si>
  <si>
    <t>Realizar (propuesta) evento que permita la participación de los egresados, para entrega de reconocimientos.</t>
  </si>
  <si>
    <t>*Carpeta Cotizaciones: Se solicitan cotizaciones espacios para realizar el encuentro de egresados: Caja de Madera, teatro Metropolitano, Teatro Pablo Tobón uribe. Cotizaciones conferencistas
*Archivo PDF: Estudio de mercado contratación conferencistas
*Correos electrónicos: se envía a la alta dirección relación de cotizaciones de acuerdo con las indicaciones desde rectoría y propuestas.
*Propuesta PDF: Propuesta Rector para la realización del Encuentro 2021 (agosto 06).
*Documento PDF: propuesta enviada a la alta dirección para encuentro egresados (septiembre 13, noviembre 02)</t>
  </si>
  <si>
    <t>Aplicar el Modelo de Estudio de Impacto para egresados de los diferentes programas académicos.</t>
  </si>
  <si>
    <t>*Carpeta Estudio de Impacto: evidencias realización Estudios de Impacto de acuerdo con el Modelo: Contaduría, Criminalística,  Ingeniería en Software, Licenciatura en Educación Preescolar, Maestría en Educación, Maestría en Gestión de Tecnología de la Información, Tecnología Agroambiental, Tecnología en Gestión Comercial. 
*Documento Excel: Cronograma Estudios de Impacto: se realiza el cronograma anual para realizar estudios de impacto de acuerdo con las solicitudes de cada facultad.
*Documento Excel: Directorio Coordinadores de cada programa.</t>
  </si>
  <si>
    <t>Potenciar los canales de comunicación con los egresados mediante Ecards, boletines y difusiones a través de micrositio, redes sociales y correos electrónicos.</t>
  </si>
  <si>
    <t>*Carpeta Boletines: Boletín Egresados 1er trimestre, 2do trimestre, 3er trimestre en PDF.
*Carpeta Correos Actualizaciones Micrositio: Registros mensuales solicitudes actualización micrositio PDF.
*Carpeta Correos Masivos: Reportes en Excel correos rebotados y campañas difusión por mailing.
*Carpeta Piezas de publicidad: Ecard fechas especiales: 24
*Documento Excel: Cronograma plan de difusiones mensual.
*Enlaces canales difusión: Facebook, Instagram y micrositio.
*Archivo Word: Informe uso de redes sociales.</t>
  </si>
  <si>
    <t>TOTAL  PLAN DE ACCIÓN</t>
  </si>
  <si>
    <t>FIRMA -XXXXX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</si>
</sst>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b/>
      <sz val="24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7FA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9" fontId="5" fillId="33" borderId="12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9" fontId="5" fillId="34" borderId="11" xfId="0" applyNumberFormat="1" applyFont="1" applyFill="1" applyBorder="1" applyAlignment="1">
      <alignment horizontal="center" vertical="center"/>
    </xf>
    <xf numFmtId="9" fontId="5" fillId="33" borderId="11" xfId="0" applyNumberFormat="1" applyFont="1" applyFill="1" applyBorder="1" applyAlignment="1">
      <alignment horizontal="center" vertical="center"/>
    </xf>
    <xf numFmtId="9" fontId="5" fillId="33" borderId="11" xfId="53" applyFont="1" applyFill="1" applyBorder="1" applyAlignment="1">
      <alignment horizontal="center" vertical="center"/>
    </xf>
    <xf numFmtId="9" fontId="5" fillId="0" borderId="11" xfId="53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9" fontId="5" fillId="36" borderId="11" xfId="0" applyNumberFormat="1" applyFont="1" applyFill="1" applyBorder="1" applyAlignment="1">
      <alignment horizontal="center" vertical="center"/>
    </xf>
    <xf numFmtId="9" fontId="4" fillId="37" borderId="13" xfId="53" applyFont="1" applyFill="1" applyBorder="1" applyAlignment="1">
      <alignment horizontal="center" vertical="center" textRotation="90" wrapText="1"/>
    </xf>
    <xf numFmtId="9" fontId="5" fillId="35" borderId="11" xfId="0" applyNumberFormat="1" applyFont="1" applyFill="1" applyBorder="1" applyAlignment="1">
      <alignment horizontal="center" vertical="center" wrapText="1"/>
    </xf>
    <xf numFmtId="9" fontId="3" fillId="35" borderId="0" xfId="53" applyFont="1" applyFill="1" applyAlignment="1">
      <alignment horizontal="center" vertical="center"/>
    </xf>
    <xf numFmtId="49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 wrapText="1"/>
    </xf>
    <xf numFmtId="9" fontId="0" fillId="35" borderId="0" xfId="53" applyFont="1" applyFill="1" applyAlignment="1">
      <alignment vertical="center"/>
    </xf>
    <xf numFmtId="0" fontId="0" fillId="35" borderId="14" xfId="0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0" fontId="44" fillId="0" borderId="11" xfId="0" applyFont="1" applyBorder="1" applyAlignment="1">
      <alignment horizontal="left" vertical="center" wrapText="1"/>
    </xf>
    <xf numFmtId="9" fontId="12" fillId="0" borderId="11" xfId="53" applyFont="1" applyFill="1" applyBorder="1" applyAlignment="1">
      <alignment vertical="center"/>
    </xf>
    <xf numFmtId="9" fontId="10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9" fontId="10" fillId="0" borderId="11" xfId="53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 wrapText="1"/>
    </xf>
    <xf numFmtId="0" fontId="0" fillId="38" borderId="11" xfId="0" applyFill="1" applyBorder="1" applyAlignment="1">
      <alignment vertical="center"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35" borderId="11" xfId="0" applyFont="1" applyFill="1" applyBorder="1" applyAlignment="1">
      <alignment vertical="center" wrapText="1"/>
    </xf>
    <xf numFmtId="9" fontId="5" fillId="39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40" borderId="11" xfId="0" applyFont="1" applyFill="1" applyBorder="1" applyAlignment="1">
      <alignment wrapText="1"/>
    </xf>
    <xf numFmtId="0" fontId="4" fillId="36" borderId="11" xfId="0" applyFont="1" applyFill="1" applyBorder="1" applyAlignment="1">
      <alignment horizontal="center" vertical="center" textRotation="90" wrapText="1"/>
    </xf>
    <xf numFmtId="0" fontId="3" fillId="35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46" fillId="41" borderId="11" xfId="0" applyFont="1" applyFill="1" applyBorder="1" applyAlignment="1">
      <alignment vertical="center" wrapText="1"/>
    </xf>
    <xf numFmtId="9" fontId="5" fillId="33" borderId="13" xfId="0" applyNumberFormat="1" applyFont="1" applyFill="1" applyBorder="1" applyAlignment="1">
      <alignment horizontal="center" vertical="center"/>
    </xf>
    <xf numFmtId="9" fontId="5" fillId="33" borderId="15" xfId="0" applyNumberFormat="1" applyFont="1" applyFill="1" applyBorder="1" applyAlignment="1">
      <alignment horizontal="center" vertical="center"/>
    </xf>
    <xf numFmtId="9" fontId="5" fillId="33" borderId="16" xfId="0" applyNumberFormat="1" applyFont="1" applyFill="1" applyBorder="1" applyAlignment="1">
      <alignment horizontal="center" vertical="center"/>
    </xf>
    <xf numFmtId="165" fontId="5" fillId="35" borderId="11" xfId="49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9" fontId="5" fillId="39" borderId="13" xfId="53" applyFont="1" applyFill="1" applyBorder="1" applyAlignment="1">
      <alignment horizontal="center" vertical="center"/>
    </xf>
    <xf numFmtId="9" fontId="5" fillId="39" borderId="15" xfId="53" applyFont="1" applyFill="1" applyBorder="1" applyAlignment="1">
      <alignment horizontal="center" vertical="center"/>
    </xf>
    <xf numFmtId="9" fontId="5" fillId="39" borderId="16" xfId="53" applyFont="1" applyFill="1" applyBorder="1" applyAlignment="1">
      <alignment horizontal="center" vertical="center"/>
    </xf>
    <xf numFmtId="164" fontId="5" fillId="35" borderId="13" xfId="47" applyNumberFormat="1" applyFont="1" applyFill="1" applyBorder="1" applyAlignment="1">
      <alignment horizontal="center" vertical="center" wrapText="1"/>
    </xf>
    <xf numFmtId="164" fontId="5" fillId="35" borderId="15" xfId="47" applyNumberFormat="1" applyFont="1" applyFill="1" applyBorder="1" applyAlignment="1">
      <alignment horizontal="center" vertical="center" wrapText="1"/>
    </xf>
    <xf numFmtId="164" fontId="5" fillId="35" borderId="16" xfId="47" applyNumberFormat="1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4" fillId="36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horizontal="center" vertical="center"/>
    </xf>
    <xf numFmtId="164" fontId="5" fillId="35" borderId="11" xfId="47" applyNumberFormat="1" applyFont="1" applyFill="1" applyBorder="1" applyAlignment="1">
      <alignment vertical="center"/>
    </xf>
    <xf numFmtId="0" fontId="47" fillId="35" borderId="18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0" fontId="47" fillId="35" borderId="0" xfId="0" applyFont="1" applyFill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7" fillId="35" borderId="23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7" fillId="35" borderId="24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textRotation="90" wrapText="1"/>
    </xf>
    <xf numFmtId="0" fontId="4" fillId="37" borderId="16" xfId="0" applyFont="1" applyFill="1" applyBorder="1" applyAlignment="1">
      <alignment horizontal="center" vertical="center" textRotation="90" wrapText="1"/>
    </xf>
    <xf numFmtId="0" fontId="3" fillId="35" borderId="0" xfId="0" applyFont="1" applyFill="1" applyAlignment="1">
      <alignment horizontal="center" vertical="center"/>
    </xf>
    <xf numFmtId="0" fontId="4" fillId="37" borderId="11" xfId="0" applyFont="1" applyFill="1" applyBorder="1" applyAlignment="1">
      <alignment horizontal="center" vertical="center" textRotation="90" wrapText="1"/>
    </xf>
    <xf numFmtId="0" fontId="3" fillId="35" borderId="0" xfId="0" applyFont="1" applyFill="1" applyAlignment="1">
      <alignment horizontal="left" vertical="center"/>
    </xf>
    <xf numFmtId="0" fontId="4" fillId="36" borderId="13" xfId="0" applyFont="1" applyFill="1" applyBorder="1" applyAlignment="1">
      <alignment horizontal="center" vertical="center" textRotation="90" wrapText="1"/>
    </xf>
    <xf numFmtId="0" fontId="4" fillId="36" borderId="16" xfId="0" applyFont="1" applyFill="1" applyBorder="1" applyAlignment="1">
      <alignment horizontal="center" vertical="center" textRotation="90" wrapText="1"/>
    </xf>
    <xf numFmtId="9" fontId="4" fillId="37" borderId="17" xfId="53" applyFont="1" applyFill="1" applyBorder="1" applyAlignment="1">
      <alignment horizontal="center" vertical="center" wrapText="1"/>
    </xf>
    <xf numFmtId="9" fontId="4" fillId="37" borderId="10" xfId="53" applyFont="1" applyFill="1" applyBorder="1" applyAlignment="1">
      <alignment horizontal="center" vertical="center" wrapText="1"/>
    </xf>
    <xf numFmtId="9" fontId="4" fillId="37" borderId="12" xfId="53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9" fontId="5" fillId="38" borderId="13" xfId="0" applyNumberFormat="1" applyFont="1" applyFill="1" applyBorder="1" applyAlignment="1">
      <alignment horizontal="center" vertical="center"/>
    </xf>
    <xf numFmtId="9" fontId="5" fillId="38" borderId="15" xfId="0" applyNumberFormat="1" applyFont="1" applyFill="1" applyBorder="1" applyAlignment="1">
      <alignment horizontal="center" vertical="center"/>
    </xf>
    <xf numFmtId="9" fontId="5" fillId="38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5" fontId="5" fillId="35" borderId="13" xfId="49" applyNumberFormat="1" applyFont="1" applyFill="1" applyBorder="1" applyAlignment="1">
      <alignment horizontal="center" vertical="center" wrapText="1"/>
    </xf>
    <xf numFmtId="165" fontId="5" fillId="35" borderId="15" xfId="49" applyNumberFormat="1" applyFont="1" applyFill="1" applyBorder="1" applyAlignment="1">
      <alignment horizontal="center" vertical="center" wrapText="1"/>
    </xf>
    <xf numFmtId="165" fontId="5" fillId="35" borderId="16" xfId="49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9" fontId="5" fillId="35" borderId="11" xfId="53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1</xdr:col>
      <xdr:colOff>1038225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2095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="95" zoomScaleNormal="95" zoomScaleSheetLayoutView="74" zoomScalePageLayoutView="0" workbookViewId="0" topLeftCell="G16">
      <selection activeCell="U18" sqref="U18"/>
    </sheetView>
  </sheetViews>
  <sheetFormatPr defaultColWidth="11.421875" defaultRowHeight="15"/>
  <cols>
    <col min="1" max="1" width="16.421875" style="9" customWidth="1"/>
    <col min="2" max="3" width="16.00390625" style="9" customWidth="1"/>
    <col min="4" max="5" width="21.8515625" style="9" customWidth="1"/>
    <col min="6" max="6" width="18.7109375" style="14" customWidth="1"/>
    <col min="7" max="7" width="18.57421875" style="9" customWidth="1"/>
    <col min="8" max="8" width="8.8515625" style="9" customWidth="1"/>
    <col min="9" max="12" width="5.8515625" style="9" customWidth="1"/>
    <col min="13" max="13" width="8.421875" style="9" customWidth="1"/>
    <col min="14" max="14" width="39.00390625" style="15" customWidth="1"/>
    <col min="15" max="15" width="9.28125" style="9" customWidth="1"/>
    <col min="16" max="16" width="5.421875" style="16" customWidth="1"/>
    <col min="17" max="17" width="7.140625" style="16" customWidth="1"/>
    <col min="18" max="18" width="6.140625" style="16" customWidth="1"/>
    <col min="19" max="19" width="5.7109375" style="16" customWidth="1"/>
    <col min="20" max="20" width="6.57421875" style="9" customWidth="1"/>
    <col min="21" max="21" width="5.8515625" style="9" customWidth="1"/>
    <col min="22" max="22" width="7.421875" style="9" customWidth="1"/>
    <col min="23" max="23" width="7.140625" style="9" customWidth="1"/>
    <col min="24" max="24" width="95.8515625" style="9" customWidth="1"/>
    <col min="25" max="16384" width="11.421875" style="9" customWidth="1"/>
  </cols>
  <sheetData>
    <row r="1" spans="1:23" ht="15" customHeight="1">
      <c r="A1" s="68"/>
      <c r="B1" s="69"/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</row>
    <row r="2" spans="1:23" ht="15" customHeight="1">
      <c r="A2" s="70"/>
      <c r="B2" s="71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1:23" ht="15" customHeight="1">
      <c r="A3" s="70"/>
      <c r="B3" s="71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</row>
    <row r="4" spans="1:23" ht="15" customHeight="1">
      <c r="A4" s="72"/>
      <c r="B4" s="73"/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</row>
    <row r="5" spans="1:23" ht="18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18.75">
      <c r="A6" s="83" t="s">
        <v>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3"/>
      <c r="Q6" s="13"/>
      <c r="R6" s="13"/>
      <c r="S6" s="13"/>
      <c r="T6" s="34"/>
      <c r="U6" s="34"/>
      <c r="V6" s="34"/>
      <c r="W6" s="34"/>
    </row>
    <row r="7" ht="15"/>
    <row r="8" spans="1:24" ht="15">
      <c r="A8" s="74" t="s">
        <v>2</v>
      </c>
      <c r="B8" s="74" t="s">
        <v>3</v>
      </c>
      <c r="C8" s="74" t="s">
        <v>4</v>
      </c>
      <c r="D8" s="74" t="s">
        <v>5</v>
      </c>
      <c r="E8" s="74" t="s">
        <v>6</v>
      </c>
      <c r="F8" s="74" t="s">
        <v>7</v>
      </c>
      <c r="G8" s="74" t="s">
        <v>8</v>
      </c>
      <c r="H8" s="82" t="s">
        <v>9</v>
      </c>
      <c r="I8" s="76" t="s">
        <v>10</v>
      </c>
      <c r="J8" s="77"/>
      <c r="K8" s="77"/>
      <c r="L8" s="78"/>
      <c r="M8" s="82" t="s">
        <v>11</v>
      </c>
      <c r="N8" s="74" t="s">
        <v>12</v>
      </c>
      <c r="O8" s="82" t="s">
        <v>13</v>
      </c>
      <c r="P8" s="86" t="s">
        <v>14</v>
      </c>
      <c r="Q8" s="87"/>
      <c r="R8" s="87"/>
      <c r="S8" s="88"/>
      <c r="T8" s="84" t="s">
        <v>15</v>
      </c>
      <c r="U8" s="79" t="s">
        <v>16</v>
      </c>
      <c r="V8" s="79" t="s">
        <v>17</v>
      </c>
      <c r="W8" s="82" t="s">
        <v>18</v>
      </c>
      <c r="X8" s="89" t="s">
        <v>19</v>
      </c>
    </row>
    <row r="9" spans="1:24" ht="64.5" customHeight="1">
      <c r="A9" s="75"/>
      <c r="B9" s="75"/>
      <c r="C9" s="75"/>
      <c r="D9" s="75"/>
      <c r="E9" s="75"/>
      <c r="F9" s="74"/>
      <c r="G9" s="74"/>
      <c r="H9" s="82"/>
      <c r="I9" s="33" t="s">
        <v>20</v>
      </c>
      <c r="J9" s="33" t="s">
        <v>21</v>
      </c>
      <c r="K9" s="33" t="s">
        <v>22</v>
      </c>
      <c r="L9" s="33" t="s">
        <v>23</v>
      </c>
      <c r="M9" s="82"/>
      <c r="N9" s="74"/>
      <c r="O9" s="82"/>
      <c r="P9" s="11" t="s">
        <v>20</v>
      </c>
      <c r="Q9" s="11" t="s">
        <v>21</v>
      </c>
      <c r="R9" s="11" t="s">
        <v>22</v>
      </c>
      <c r="S9" s="11" t="s">
        <v>23</v>
      </c>
      <c r="T9" s="85"/>
      <c r="U9" s="80"/>
      <c r="V9" s="80"/>
      <c r="W9" s="82"/>
      <c r="X9" s="89"/>
    </row>
    <row r="10" spans="1:24" ht="60">
      <c r="A10" s="56" t="s">
        <v>24</v>
      </c>
      <c r="B10" s="41" t="s">
        <v>25</v>
      </c>
      <c r="C10" s="41" t="s">
        <v>26</v>
      </c>
      <c r="D10" s="42" t="s">
        <v>27</v>
      </c>
      <c r="E10" s="41" t="s">
        <v>28</v>
      </c>
      <c r="F10" s="43" t="s">
        <v>29</v>
      </c>
      <c r="G10" s="42" t="s">
        <v>30</v>
      </c>
      <c r="H10" s="105">
        <v>0.4</v>
      </c>
      <c r="I10" s="44">
        <v>0.751</v>
      </c>
      <c r="J10" s="44">
        <v>0.751</v>
      </c>
      <c r="K10" s="44">
        <v>0.751</v>
      </c>
      <c r="L10" s="44" t="s">
        <v>31</v>
      </c>
      <c r="M10" s="40">
        <v>45</v>
      </c>
      <c r="N10" s="23" t="s">
        <v>32</v>
      </c>
      <c r="O10" s="21">
        <v>0.15</v>
      </c>
      <c r="P10" s="20">
        <v>0.25</v>
      </c>
      <c r="Q10" s="24">
        <v>0.5</v>
      </c>
      <c r="R10" s="24">
        <v>0.75</v>
      </c>
      <c r="S10" s="24">
        <v>1</v>
      </c>
      <c r="T10" s="10">
        <v>1</v>
      </c>
      <c r="U10" s="5">
        <f>T10*O10</f>
        <v>0.15</v>
      </c>
      <c r="V10" s="37"/>
      <c r="W10" s="37"/>
      <c r="X10" s="35" t="s">
        <v>33</v>
      </c>
    </row>
    <row r="11" spans="1:24" ht="222.75" customHeight="1">
      <c r="A11" s="56"/>
      <c r="B11" s="41"/>
      <c r="C11" s="41"/>
      <c r="D11" s="42"/>
      <c r="E11" s="41"/>
      <c r="F11" s="43"/>
      <c r="G11" s="42"/>
      <c r="H11" s="105"/>
      <c r="I11" s="45"/>
      <c r="J11" s="45"/>
      <c r="K11" s="45"/>
      <c r="L11" s="45"/>
      <c r="M11" s="40"/>
      <c r="N11" s="19" t="s">
        <v>34</v>
      </c>
      <c r="O11" s="21">
        <v>0.25</v>
      </c>
      <c r="P11" s="20">
        <v>0.25</v>
      </c>
      <c r="Q11" s="24">
        <v>0.5</v>
      </c>
      <c r="R11" s="24">
        <v>0.75</v>
      </c>
      <c r="S11" s="24">
        <v>1</v>
      </c>
      <c r="T11" s="10">
        <v>1</v>
      </c>
      <c r="U11" s="5">
        <f>T11*O11</f>
        <v>0.25</v>
      </c>
      <c r="V11" s="38"/>
      <c r="W11" s="38"/>
      <c r="X11" s="32" t="s">
        <v>35</v>
      </c>
    </row>
    <row r="12" spans="1:24" ht="56.25" customHeight="1">
      <c r="A12" s="56"/>
      <c r="B12" s="41"/>
      <c r="C12" s="41"/>
      <c r="D12" s="42"/>
      <c r="E12" s="41"/>
      <c r="F12" s="43"/>
      <c r="G12" s="42"/>
      <c r="H12" s="105"/>
      <c r="I12" s="45"/>
      <c r="J12" s="45"/>
      <c r="K12" s="45"/>
      <c r="L12" s="45"/>
      <c r="M12" s="40"/>
      <c r="N12" s="19" t="s">
        <v>36</v>
      </c>
      <c r="O12" s="21">
        <v>0.2</v>
      </c>
      <c r="P12" s="20"/>
      <c r="Q12" s="24">
        <v>0.5</v>
      </c>
      <c r="R12" s="24"/>
      <c r="S12" s="24">
        <v>1</v>
      </c>
      <c r="T12" s="10">
        <v>1</v>
      </c>
      <c r="U12" s="5">
        <f>T12*O12</f>
        <v>0.2</v>
      </c>
      <c r="V12" s="38"/>
      <c r="W12" s="38"/>
      <c r="X12" s="25" t="s">
        <v>37</v>
      </c>
    </row>
    <row r="13" spans="1:24" ht="60">
      <c r="A13" s="56"/>
      <c r="B13" s="41"/>
      <c r="C13" s="41"/>
      <c r="D13" s="42"/>
      <c r="E13" s="41"/>
      <c r="F13" s="43"/>
      <c r="G13" s="42"/>
      <c r="H13" s="105"/>
      <c r="I13" s="45"/>
      <c r="J13" s="45"/>
      <c r="K13" s="45"/>
      <c r="L13" s="45"/>
      <c r="M13" s="40"/>
      <c r="N13" s="27" t="s">
        <v>38</v>
      </c>
      <c r="O13" s="21">
        <v>0.2</v>
      </c>
      <c r="P13" s="20">
        <v>0.25</v>
      </c>
      <c r="Q13" s="24">
        <v>0.5</v>
      </c>
      <c r="R13" s="24">
        <v>0.75</v>
      </c>
      <c r="S13" s="24">
        <v>1</v>
      </c>
      <c r="T13" s="10">
        <v>1</v>
      </c>
      <c r="U13" s="5">
        <f>T13*O13</f>
        <v>0.2</v>
      </c>
      <c r="V13" s="38"/>
      <c r="W13" s="38"/>
      <c r="X13" s="25" t="s">
        <v>39</v>
      </c>
    </row>
    <row r="14" spans="1:24" ht="88.5" customHeight="1">
      <c r="A14" s="56"/>
      <c r="B14" s="41"/>
      <c r="C14" s="41"/>
      <c r="D14" s="42"/>
      <c r="E14" s="41"/>
      <c r="F14" s="43"/>
      <c r="G14" s="42"/>
      <c r="H14" s="105"/>
      <c r="I14" s="46"/>
      <c r="J14" s="46"/>
      <c r="K14" s="46"/>
      <c r="L14" s="46"/>
      <c r="M14" s="40"/>
      <c r="N14" s="27" t="s">
        <v>40</v>
      </c>
      <c r="O14" s="21">
        <v>0.2</v>
      </c>
      <c r="P14" s="20">
        <v>0.25</v>
      </c>
      <c r="Q14" s="24">
        <v>0.5</v>
      </c>
      <c r="R14" s="24">
        <v>0.75</v>
      </c>
      <c r="S14" s="24">
        <v>1</v>
      </c>
      <c r="T14" s="30">
        <v>1</v>
      </c>
      <c r="U14" s="5">
        <f>T14*O14</f>
        <v>0.2</v>
      </c>
      <c r="V14" s="39"/>
      <c r="W14" s="39"/>
      <c r="X14" s="31" t="s">
        <v>41</v>
      </c>
    </row>
    <row r="15" spans="1:24" ht="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  <c r="O15" s="6">
        <f>SUM(O10:O14)</f>
        <v>1</v>
      </c>
      <c r="P15" s="7"/>
      <c r="Q15" s="7"/>
      <c r="R15" s="7"/>
      <c r="S15" s="7"/>
      <c r="T15" s="6"/>
      <c r="U15" s="6">
        <f>SUM(U10:U14)</f>
        <v>1</v>
      </c>
      <c r="V15" s="6">
        <v>0.4</v>
      </c>
      <c r="W15" s="6">
        <f>V15*U15</f>
        <v>0.4</v>
      </c>
      <c r="X15" s="26"/>
    </row>
    <row r="16" spans="1:24" ht="180.75" customHeight="1">
      <c r="A16" s="56" t="s">
        <v>24</v>
      </c>
      <c r="B16" s="41" t="s">
        <v>25</v>
      </c>
      <c r="C16" s="41" t="s">
        <v>26</v>
      </c>
      <c r="D16" s="42" t="s">
        <v>27</v>
      </c>
      <c r="E16" s="41" t="s">
        <v>28</v>
      </c>
      <c r="F16" s="43" t="s">
        <v>29</v>
      </c>
      <c r="G16" s="42" t="s">
        <v>42</v>
      </c>
      <c r="H16" s="58">
        <v>14</v>
      </c>
      <c r="I16" s="57" t="s">
        <v>43</v>
      </c>
      <c r="J16" s="57" t="s">
        <v>43</v>
      </c>
      <c r="K16" s="57">
        <v>160</v>
      </c>
      <c r="L16" s="57">
        <f>187+24</f>
        <v>211</v>
      </c>
      <c r="M16" s="40">
        <v>50</v>
      </c>
      <c r="N16" s="19" t="s">
        <v>44</v>
      </c>
      <c r="O16" s="21">
        <v>0.2</v>
      </c>
      <c r="P16" s="19"/>
      <c r="Q16" s="24">
        <v>0.5</v>
      </c>
      <c r="R16" s="24"/>
      <c r="S16" s="24">
        <v>1</v>
      </c>
      <c r="T16" s="10">
        <v>1</v>
      </c>
      <c r="U16" s="5">
        <f>T16*O16</f>
        <v>0.2</v>
      </c>
      <c r="V16" s="37"/>
      <c r="W16" s="37"/>
      <c r="X16" s="28" t="s">
        <v>45</v>
      </c>
    </row>
    <row r="17" spans="1:24" ht="125.25" customHeight="1">
      <c r="A17" s="56"/>
      <c r="B17" s="41"/>
      <c r="C17" s="41"/>
      <c r="D17" s="42"/>
      <c r="E17" s="41"/>
      <c r="F17" s="43"/>
      <c r="G17" s="42"/>
      <c r="H17" s="58"/>
      <c r="I17" s="57"/>
      <c r="J17" s="57"/>
      <c r="K17" s="57"/>
      <c r="L17" s="57"/>
      <c r="M17" s="40"/>
      <c r="N17" s="19" t="s">
        <v>46</v>
      </c>
      <c r="O17" s="21">
        <v>0.2</v>
      </c>
      <c r="P17" s="20"/>
      <c r="Q17" s="24">
        <v>0.5</v>
      </c>
      <c r="R17" s="24"/>
      <c r="S17" s="24">
        <v>1</v>
      </c>
      <c r="T17" s="10">
        <v>1</v>
      </c>
      <c r="U17" s="5">
        <v>0.2</v>
      </c>
      <c r="V17" s="38"/>
      <c r="W17" s="38"/>
      <c r="X17" s="29" t="s">
        <v>47</v>
      </c>
    </row>
    <row r="18" spans="1:24" ht="44.25" customHeight="1">
      <c r="A18" s="56"/>
      <c r="B18" s="41"/>
      <c r="C18" s="41"/>
      <c r="D18" s="42"/>
      <c r="E18" s="41"/>
      <c r="F18" s="43"/>
      <c r="G18" s="42"/>
      <c r="H18" s="58"/>
      <c r="I18" s="57"/>
      <c r="J18" s="57"/>
      <c r="K18" s="57"/>
      <c r="L18" s="57"/>
      <c r="M18" s="40"/>
      <c r="N18" s="19" t="s">
        <v>48</v>
      </c>
      <c r="O18" s="21">
        <v>0.2</v>
      </c>
      <c r="P18" s="20">
        <v>0.25</v>
      </c>
      <c r="Q18" s="24">
        <v>0.5</v>
      </c>
      <c r="R18" s="24">
        <v>0.75</v>
      </c>
      <c r="S18" s="24">
        <v>1</v>
      </c>
      <c r="T18" s="10">
        <v>1</v>
      </c>
      <c r="U18" s="5">
        <f>T18*O18</f>
        <v>0.2</v>
      </c>
      <c r="V18" s="38"/>
      <c r="W18" s="38"/>
      <c r="X18" s="29" t="s">
        <v>49</v>
      </c>
    </row>
    <row r="19" spans="1:24" ht="102.75" customHeight="1">
      <c r="A19" s="56"/>
      <c r="B19" s="41"/>
      <c r="C19" s="41"/>
      <c r="D19" s="42"/>
      <c r="E19" s="41"/>
      <c r="F19" s="43"/>
      <c r="G19" s="42"/>
      <c r="H19" s="58"/>
      <c r="I19" s="57"/>
      <c r="J19" s="57"/>
      <c r="K19" s="57"/>
      <c r="L19" s="57"/>
      <c r="M19" s="40"/>
      <c r="N19" s="19" t="s">
        <v>50</v>
      </c>
      <c r="O19" s="21">
        <v>0.2</v>
      </c>
      <c r="P19" s="20">
        <v>0.25</v>
      </c>
      <c r="Q19" s="24">
        <v>0.5</v>
      </c>
      <c r="R19" s="24">
        <v>0.75</v>
      </c>
      <c r="S19" s="24">
        <v>1</v>
      </c>
      <c r="T19" s="10">
        <v>1</v>
      </c>
      <c r="U19" s="5">
        <f>T19*O19</f>
        <v>0.2</v>
      </c>
      <c r="V19" s="38"/>
      <c r="W19" s="38"/>
      <c r="X19" s="36" t="s">
        <v>51</v>
      </c>
    </row>
    <row r="20" spans="1:24" ht="87.75" customHeight="1">
      <c r="A20" s="56"/>
      <c r="B20" s="41"/>
      <c r="C20" s="41"/>
      <c r="D20" s="42"/>
      <c r="E20" s="41"/>
      <c r="F20" s="43"/>
      <c r="G20" s="42"/>
      <c r="H20" s="58"/>
      <c r="I20" s="57"/>
      <c r="J20" s="57"/>
      <c r="K20" s="57"/>
      <c r="L20" s="57"/>
      <c r="M20" s="40"/>
      <c r="N20" s="23" t="s">
        <v>52</v>
      </c>
      <c r="O20" s="22">
        <v>0.2</v>
      </c>
      <c r="P20" s="20">
        <v>0.25</v>
      </c>
      <c r="Q20" s="24">
        <v>0.5</v>
      </c>
      <c r="R20" s="24">
        <v>0.75</v>
      </c>
      <c r="S20" s="24">
        <v>1</v>
      </c>
      <c r="T20" s="10">
        <v>1</v>
      </c>
      <c r="U20" s="5">
        <f>T20*O20</f>
        <v>0.2</v>
      </c>
      <c r="V20" s="39"/>
      <c r="W20" s="39"/>
      <c r="X20" s="31" t="s">
        <v>53</v>
      </c>
    </row>
    <row r="21" spans="1:24" ht="1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6">
        <f>SUM(O16:O20)</f>
        <v>1</v>
      </c>
      <c r="P21" s="7"/>
      <c r="Q21" s="7"/>
      <c r="R21" s="7"/>
      <c r="S21" s="7"/>
      <c r="T21" s="6"/>
      <c r="U21" s="6">
        <f>SUM(U16:U20)</f>
        <v>1</v>
      </c>
      <c r="V21" s="3">
        <v>0.3</v>
      </c>
      <c r="W21" s="6">
        <f>+V21*U21</f>
        <v>0.3</v>
      </c>
      <c r="X21" s="26"/>
    </row>
    <row r="22" spans="1:24" ht="126" customHeight="1">
      <c r="A22" s="56" t="s">
        <v>24</v>
      </c>
      <c r="B22" s="41" t="s">
        <v>25</v>
      </c>
      <c r="C22" s="99" t="s">
        <v>26</v>
      </c>
      <c r="D22" s="42" t="s">
        <v>27</v>
      </c>
      <c r="E22" s="99" t="s">
        <v>28</v>
      </c>
      <c r="F22" s="43" t="s">
        <v>29</v>
      </c>
      <c r="G22" s="102" t="s">
        <v>54</v>
      </c>
      <c r="H22" s="47">
        <v>10</v>
      </c>
      <c r="I22" s="50" t="s">
        <v>43</v>
      </c>
      <c r="J22" s="50" t="s">
        <v>43</v>
      </c>
      <c r="K22" s="50">
        <v>4</v>
      </c>
      <c r="L22" s="50">
        <v>10</v>
      </c>
      <c r="M22" s="96">
        <v>25</v>
      </c>
      <c r="N22" s="23" t="s">
        <v>55</v>
      </c>
      <c r="O22" s="12">
        <v>0.25</v>
      </c>
      <c r="P22" s="8"/>
      <c r="Q22" s="8">
        <v>0.5</v>
      </c>
      <c r="R22" s="8"/>
      <c r="S22" s="24">
        <v>1</v>
      </c>
      <c r="T22" s="10">
        <v>1</v>
      </c>
      <c r="U22" s="5">
        <f>T22*O22</f>
        <v>0.25</v>
      </c>
      <c r="V22" s="90"/>
      <c r="W22" s="90"/>
      <c r="X22" s="28" t="s">
        <v>56</v>
      </c>
    </row>
    <row r="23" spans="1:24" ht="120">
      <c r="A23" s="56"/>
      <c r="B23" s="41"/>
      <c r="C23" s="100"/>
      <c r="D23" s="42"/>
      <c r="E23" s="100"/>
      <c r="F23" s="43"/>
      <c r="G23" s="103"/>
      <c r="H23" s="48"/>
      <c r="I23" s="51"/>
      <c r="J23" s="51"/>
      <c r="K23" s="51"/>
      <c r="L23" s="51"/>
      <c r="M23" s="97"/>
      <c r="N23" s="23" t="s">
        <v>57</v>
      </c>
      <c r="O23" s="12">
        <v>0.25</v>
      </c>
      <c r="P23" s="8"/>
      <c r="Q23" s="8"/>
      <c r="R23" s="8"/>
      <c r="S23" s="24">
        <v>1</v>
      </c>
      <c r="T23" s="10">
        <v>1</v>
      </c>
      <c r="U23" s="5">
        <f>T23*O23</f>
        <v>0.25</v>
      </c>
      <c r="V23" s="91"/>
      <c r="W23" s="91"/>
      <c r="X23" s="31" t="s">
        <v>58</v>
      </c>
    </row>
    <row r="24" spans="1:24" ht="123.75" customHeight="1">
      <c r="A24" s="56"/>
      <c r="B24" s="41"/>
      <c r="C24" s="100"/>
      <c r="D24" s="42"/>
      <c r="E24" s="100"/>
      <c r="F24" s="43"/>
      <c r="G24" s="103"/>
      <c r="H24" s="48"/>
      <c r="I24" s="51"/>
      <c r="J24" s="51"/>
      <c r="K24" s="51"/>
      <c r="L24" s="51"/>
      <c r="M24" s="97"/>
      <c r="N24" s="23" t="s">
        <v>59</v>
      </c>
      <c r="O24" s="12">
        <v>0.25</v>
      </c>
      <c r="P24" s="20">
        <v>0.25</v>
      </c>
      <c r="Q24" s="24">
        <v>0.5</v>
      </c>
      <c r="R24" s="24">
        <v>0.75</v>
      </c>
      <c r="S24" s="24">
        <v>1</v>
      </c>
      <c r="T24" s="10">
        <v>1</v>
      </c>
      <c r="U24" s="5">
        <f>T24*O24</f>
        <v>0.25</v>
      </c>
      <c r="V24" s="91"/>
      <c r="W24" s="91"/>
      <c r="X24" s="31" t="s">
        <v>60</v>
      </c>
    </row>
    <row r="25" spans="1:24" ht="102.75" customHeight="1">
      <c r="A25" s="56"/>
      <c r="B25" s="41"/>
      <c r="C25" s="101"/>
      <c r="D25" s="42"/>
      <c r="E25" s="101"/>
      <c r="F25" s="43"/>
      <c r="G25" s="104"/>
      <c r="H25" s="49"/>
      <c r="I25" s="52"/>
      <c r="J25" s="52"/>
      <c r="K25" s="52"/>
      <c r="L25" s="52"/>
      <c r="M25" s="98"/>
      <c r="N25" s="23" t="s">
        <v>61</v>
      </c>
      <c r="O25" s="12">
        <v>0.25</v>
      </c>
      <c r="P25" s="20">
        <v>0.25</v>
      </c>
      <c r="Q25" s="24">
        <v>0.5</v>
      </c>
      <c r="R25" s="24">
        <v>0.75</v>
      </c>
      <c r="S25" s="24">
        <v>1</v>
      </c>
      <c r="T25" s="10">
        <v>1</v>
      </c>
      <c r="U25" s="5">
        <f>T25*O25</f>
        <v>0.25</v>
      </c>
      <c r="V25" s="92"/>
      <c r="W25" s="92"/>
      <c r="X25" s="36" t="s">
        <v>62</v>
      </c>
    </row>
    <row r="26" spans="1:24" ht="1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6">
        <f>SUM(O22:O25)</f>
        <v>1</v>
      </c>
      <c r="P26" s="7"/>
      <c r="Q26" s="7"/>
      <c r="R26" s="7"/>
      <c r="S26" s="7"/>
      <c r="T26" s="6"/>
      <c r="U26" s="6">
        <f>SUM(U22:U25)</f>
        <v>1</v>
      </c>
      <c r="V26" s="3">
        <v>0.3</v>
      </c>
      <c r="W26" s="6">
        <f>+V26*U26</f>
        <v>0.3</v>
      </c>
      <c r="X26" s="26"/>
    </row>
    <row r="27" spans="1:24" ht="15">
      <c r="A27" s="53" t="s">
        <v>63</v>
      </c>
      <c r="B27" s="54"/>
      <c r="C27" s="54"/>
      <c r="D27" s="54"/>
      <c r="E27" s="54"/>
      <c r="F27" s="54"/>
      <c r="G27" s="54"/>
      <c r="H27" s="1"/>
      <c r="I27" s="1"/>
      <c r="J27" s="1"/>
      <c r="K27" s="1"/>
      <c r="L27" s="1"/>
      <c r="M27" s="2">
        <f>SUM(M10,M16,M22)</f>
        <v>120</v>
      </c>
      <c r="N27" s="4"/>
      <c r="O27" s="2"/>
      <c r="P27" s="93"/>
      <c r="Q27" s="94"/>
      <c r="R27" s="94"/>
      <c r="S27" s="94"/>
      <c r="T27" s="94"/>
      <c r="U27" s="95"/>
      <c r="V27" s="3">
        <f>+V15+V21+V26</f>
        <v>1</v>
      </c>
      <c r="W27" s="3">
        <f>W15+W21+W26</f>
        <v>1</v>
      </c>
      <c r="X27" s="26"/>
    </row>
    <row r="30" spans="1:6" ht="15">
      <c r="A30" s="17"/>
      <c r="B30" s="17"/>
      <c r="C30" s="17"/>
      <c r="D30" s="17"/>
      <c r="E30" s="17"/>
      <c r="F30" s="18"/>
    </row>
    <row r="31" ht="15">
      <c r="A31" s="9" t="s">
        <v>64</v>
      </c>
    </row>
  </sheetData>
  <sheetProtection/>
  <mergeCells count="72">
    <mergeCell ref="X8:X9"/>
    <mergeCell ref="W22:W25"/>
    <mergeCell ref="V22:V25"/>
    <mergeCell ref="P27:U27"/>
    <mergeCell ref="K22:K25"/>
    <mergeCell ref="L22:L25"/>
    <mergeCell ref="M22:M25"/>
    <mergeCell ref="A26:N26"/>
    <mergeCell ref="J22:J25"/>
    <mergeCell ref="C22:C25"/>
    <mergeCell ref="A27:G27"/>
    <mergeCell ref="D22:D25"/>
    <mergeCell ref="F22:F25"/>
    <mergeCell ref="G22:G25"/>
    <mergeCell ref="E22:E25"/>
    <mergeCell ref="H10:H14"/>
    <mergeCell ref="A8:A9"/>
    <mergeCell ref="P8:S8"/>
    <mergeCell ref="M8:M9"/>
    <mergeCell ref="N8:N9"/>
    <mergeCell ref="D8:D9"/>
    <mergeCell ref="A10:A14"/>
    <mergeCell ref="B10:B14"/>
    <mergeCell ref="J10:J14"/>
    <mergeCell ref="K10:K14"/>
    <mergeCell ref="L10:L14"/>
    <mergeCell ref="C1:W4"/>
    <mergeCell ref="A1:B4"/>
    <mergeCell ref="B8:B9"/>
    <mergeCell ref="I8:L8"/>
    <mergeCell ref="U8:U9"/>
    <mergeCell ref="A5:W5"/>
    <mergeCell ref="W8:W9"/>
    <mergeCell ref="H8:H9"/>
    <mergeCell ref="G8:G9"/>
    <mergeCell ref="V8:V9"/>
    <mergeCell ref="A6:O6"/>
    <mergeCell ref="O8:O9"/>
    <mergeCell ref="E8:E9"/>
    <mergeCell ref="C8:C9"/>
    <mergeCell ref="T8:T9"/>
    <mergeCell ref="F8:F9"/>
    <mergeCell ref="H22:H25"/>
    <mergeCell ref="I22:I25"/>
    <mergeCell ref="A15:N15"/>
    <mergeCell ref="A21:N21"/>
    <mergeCell ref="A22:A25"/>
    <mergeCell ref="B22:B25"/>
    <mergeCell ref="K16:K20"/>
    <mergeCell ref="L16:L20"/>
    <mergeCell ref="M16:M20"/>
    <mergeCell ref="F16:F20"/>
    <mergeCell ref="G16:G20"/>
    <mergeCell ref="H16:H20"/>
    <mergeCell ref="I16:I20"/>
    <mergeCell ref="J16:J20"/>
    <mergeCell ref="A16:A20"/>
    <mergeCell ref="B16:B20"/>
    <mergeCell ref="V10:V14"/>
    <mergeCell ref="W10:W14"/>
    <mergeCell ref="M10:M14"/>
    <mergeCell ref="C16:C20"/>
    <mergeCell ref="D16:D20"/>
    <mergeCell ref="E16:E20"/>
    <mergeCell ref="V16:V20"/>
    <mergeCell ref="W16:W20"/>
    <mergeCell ref="C10:C14"/>
    <mergeCell ref="D10:D14"/>
    <mergeCell ref="E10:E14"/>
    <mergeCell ref="F10:F14"/>
    <mergeCell ref="G10:G14"/>
    <mergeCell ref="I10:I14"/>
  </mergeCells>
  <dataValidations count="1">
    <dataValidation type="textLength" operator="lessThanOrEqual" allowBlank="1" showInputMessage="1" showErrorMessage="1" promptTitle="Número máximo de caracteres" prompt="Esta celda tendrá máximo 400 caracteres" sqref="X8:X9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Jhoana</cp:lastModifiedBy>
  <dcterms:created xsi:type="dcterms:W3CDTF">2010-12-21T15:57:45Z</dcterms:created>
  <dcterms:modified xsi:type="dcterms:W3CDTF">2022-03-20T15:46:22Z</dcterms:modified>
  <cp:category/>
  <cp:version/>
  <cp:contentType/>
  <cp:contentStatus/>
</cp:coreProperties>
</file>