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45" tabRatio="602" activeTab="0"/>
  </bookViews>
  <sheets>
    <sheet name="Formulación" sheetId="1" r:id="rId1"/>
  </sheets>
  <definedNames>
    <definedName name="_xlnm.Print_Area" localSheetId="0">'Formulación'!$A$5:$W$29</definedName>
    <definedName name="_xlnm.Print_Titles" localSheetId="0">'Formulación'!$8:$9</definedName>
  </definedNames>
  <calcPr fullCalcOnLoad="1"/>
</workbook>
</file>

<file path=xl/comments1.xml><?xml version="1.0" encoding="utf-8"?>
<comments xmlns="http://schemas.openxmlformats.org/spreadsheetml/2006/main">
  <authors>
    <author>bgiraldo</author>
    <author>BGIRALDO</author>
    <author>Ayudas</author>
  </authors>
  <commentList>
    <comment ref="T8" authorId="0">
      <text>
        <r>
          <rPr>
            <sz val="8"/>
            <rFont val="Tahoma"/>
            <family val="2"/>
          </rPr>
          <t>Digite en esta celda el porcentaje de ejecución para cada actividad en valores de 0% a 100%</t>
        </r>
      </text>
    </comment>
    <comment ref="X8" authorId="1">
      <text>
        <r>
          <rPr>
            <b/>
            <sz val="9"/>
            <rFont val="Tahoma"/>
            <family val="2"/>
          </rPr>
          <t>En esta celda registre los detalles de la ejecución de la meta, Ejplo:</t>
        </r>
        <r>
          <rPr>
            <sz val="9"/>
            <rFont val="Tahoma"/>
            <family val="2"/>
          </rPr>
          <t xml:space="preserve">
No. De cursos realizados: temáticas, No. De participantes por cada curso
 . No. De convenios suscritos,   Nombre de las Entidades con las cuales se suscribieron.
 No. De programas Autoevaluados, Nombres de los programas Autoevaluados.
 No. De docentes en movilidad académica saliente, nombre del docente y lugar de destino.
 No. de Docentes en movilidad académica entrante, nombre del docente y lugar de procedencia</t>
        </r>
      </text>
    </comment>
    <comment ref="V8" authorId="2">
      <text>
        <r>
          <rPr>
            <b/>
            <sz val="9"/>
            <rFont val="Tahoma"/>
            <family val="2"/>
          </rPr>
          <t xml:space="preserve">Asigne la distribución porcentual acorde al criterio de la dependencia (revisando cual subproyecto pesa más para la dependencia en cuanto a gestión y recursos financieros), [la suma debe dar 100%]  
</t>
        </r>
      </text>
    </comment>
  </commentList>
</comments>
</file>

<file path=xl/sharedStrings.xml><?xml version="1.0" encoding="utf-8"?>
<sst xmlns="http://schemas.openxmlformats.org/spreadsheetml/2006/main" count="81" uniqueCount="66">
  <si>
    <t>PLAN DE ACCIÓN - Vigencia: 2021</t>
  </si>
  <si>
    <t>Codigo: FO-PIN-02</t>
  </si>
  <si>
    <t>Versión: 02</t>
  </si>
  <si>
    <t>Fecha de aprobación: xxxxxxx</t>
  </si>
  <si>
    <t>Pagina 1 de 1</t>
  </si>
  <si>
    <t>DEPENDENCIA: COMUNICACIONES</t>
  </si>
  <si>
    <t>Línea estratégica</t>
  </si>
  <si>
    <t>Objetivo Estratégico</t>
  </si>
  <si>
    <t xml:space="preserve">Estrategia </t>
  </si>
  <si>
    <t>Codigo Proyecto</t>
  </si>
  <si>
    <t>Proyecto</t>
  </si>
  <si>
    <t xml:space="preserve">Resposable </t>
  </si>
  <si>
    <t>Indicador</t>
  </si>
  <si>
    <t>Meta (AÑO)</t>
  </si>
  <si>
    <t>Logro de la Meta</t>
  </si>
  <si>
    <t>Presupuesto 
  (millones de pesos)</t>
  </si>
  <si>
    <t>Actividades</t>
  </si>
  <si>
    <t>Ponderacion actividad</t>
  </si>
  <si>
    <t>Avance físico programado %</t>
  </si>
  <si>
    <t>% ejecución de la actividad</t>
  </si>
  <si>
    <t>% ejecución del indicador</t>
  </si>
  <si>
    <t>% ponderación del indicador</t>
  </si>
  <si>
    <t>ejecución Vs ponderación</t>
  </si>
  <si>
    <t>Evidencias de la ejecución del indicador</t>
  </si>
  <si>
    <t>Marzo</t>
  </si>
  <si>
    <t>Junio</t>
  </si>
  <si>
    <t>Septiembre</t>
  </si>
  <si>
    <t>Diciembre</t>
  </si>
  <si>
    <t>LE5 Emprendimiento e Innovación</t>
  </si>
  <si>
    <t xml:space="preserve">O3 Implementar Comunicación 4.0 </t>
  </si>
  <si>
    <t>05030401-2021</t>
  </si>
  <si>
    <t>TdeA Conectado</t>
  </si>
  <si>
    <t xml:space="preserve">Comunicaciones </t>
  </si>
  <si>
    <t>I1 COMUNIDAD – ENGAGEMENT en redes sociales</t>
  </si>
  <si>
    <t>Transparencia y acceso a la información publica</t>
  </si>
  <si>
    <t>Publicación y actualización del micrositio de transparencia y acceso a la información pública con la sección de noticias y documentos normativos, ver: https://www.tdea.edu.co/index.php/inicio-transparencia-y-acceso-a-la-informacion-publica  
Gestión operativa desde Punto TdeA Sistema de Atención al Ciudadano, (ver archivo: cifras reporte de atención). ver micrositio: https://cutt.ly/iESDvnU
Presentación virtual del balance de acciones en el primer año de gestión rectoral, ver a través de: https://cutt.ly/sYEaKOh</t>
  </si>
  <si>
    <t>Fomento de la cultura de la calidad de la Educación superior</t>
  </si>
  <si>
    <r>
      <t xml:space="preserve">Producción gráfica y audiovisual para apoyar eventos académicos como Monitorias Apolo 11, Simposio de Marketing y Finanzas, noticia con la patente de modelo de utilidad dispositivo de fotodegradación, Cátedra Abierta IUDigital, Cátedras de Utilidad Pública, Congreso Internacional de Psicoactualidad, Semana del Trabajo Social, Jornadas institucionales, Ciudad Global, Semana del Derecho y la Criminalística, Festival Antropológico, promocionando por redes, página web, WhatsApp corporativo y/o correo electrónico institucional.
Publicación en página web de noticias e información de interés público, como la convocatoria docente 01-2021, comunicados de carácter institucional, publicaciones en micrositio Jóvenes en Acción.
Socialización de normativas y lineamientos institucionales por correo electrónico a estudiantes, y WS y correo institucional a docentes TdeA.
Diseño y difusión de campaña de calidad de la educación superior (más conectados con la calidad) en página web; ver publicación: https://www.tdea.edu.co/index.php/inicio-autoevaluacion-y-acreditacion
</t>
    </r>
    <r>
      <rPr>
        <sz val="11"/>
        <rFont val="Calibri"/>
        <family val="2"/>
      </rPr>
      <t xml:space="preserve">Edición </t>
    </r>
    <r>
      <rPr>
        <sz val="11"/>
        <color theme="1"/>
        <rFont val="Calibri"/>
        <family val="2"/>
      </rPr>
      <t xml:space="preserve">52 </t>
    </r>
    <r>
      <rPr>
        <sz val="11"/>
        <rFont val="Calibri"/>
        <family val="2"/>
      </rPr>
      <t>y 53</t>
    </r>
    <r>
      <rPr>
        <sz val="11"/>
        <color theme="1"/>
        <rFont val="Calibri"/>
        <family val="2"/>
      </rPr>
      <t xml:space="preserve"> del periódico InformaTdeA, ver por medio del link: https://www.tdea.edu.co/index.php/informate/medios-tdea/periodico-informatdea
Celebración ceremonia de grados extemporáneos 2021-2</t>
    </r>
  </si>
  <si>
    <t>Gestión estratégica de la Comunicación Organizacional</t>
  </si>
  <si>
    <r>
      <t xml:space="preserve">Apoyo creación y publicación de campañas comunicacionales como: </t>
    </r>
    <r>
      <rPr>
        <sz val="11"/>
        <rFont val="Calibri"/>
        <family val="2"/>
      </rPr>
      <t>Cuidado de la voz;</t>
    </r>
    <r>
      <rPr>
        <sz val="11"/>
        <color theme="1"/>
        <rFont val="Calibri"/>
        <family val="2"/>
      </rPr>
      <t xml:space="preserve"> En el TdeA arrancamos con el plan de seguridad vial; Semana de la Salud 2021; Jornada de vacunación "Vacúnate contra el Covid-19"; Horarios atención en oficina gestión documental; atención Punto TdeA por WS; apropiación del correo institucional para estudiantes; socialización del plan estratégico de control interno; Ser TdeA (perfiles); emitidas por WS corporativo, correo electrónico y redes sociales. 
Apoyo en difusión de eventos de bienestar laboral y bienestar universitario: Ser Familia TdeA; Día del Directivo Docente; Día del Médico; Día del Trabajador Social; Ser Financiero TdeA; Entrega de Premio Nacional de Alta Gerencia; Ser Mensajero TdeA; Día del Arquitecto; Ser Administrador Comercial TdeA; Ser Psicólogo TdeA; Día del Músico; Mensaje de Navidad del Sr. Rector. 
Publicación de boletín y convocatorias de Internacionalización.
Publicación en página web y envío por WS corporativo y correo electrónico de la agenda semanal TdeA, ver: https://www.tdea.edu.co/index.php/informate/medios-tdea/noticias/agenda</t>
    </r>
  </si>
  <si>
    <t>I2 Tasa de conversión. Público impactado con las estrategias vs público captado</t>
  </si>
  <si>
    <t>informe con el análisis de la percepción de la comunicacción publica</t>
  </si>
  <si>
    <t xml:space="preserve">Se desarrolló la encuesta de percepción a 1.306 personas entre docentes, personal administrativo y estudiantes del TdeA, con resultados positivos y plasmados en el seguimiento a indicadores del archivo compartido en el OneDrive del SIG, dichos informes se pueden visualizar a través de los archivos anexos: Encuesta de percepción estudiantes y Encuesta de percepción Doc y Adm </t>
  </si>
  <si>
    <t>TOTAL ACUMULADO INDICADOR</t>
  </si>
  <si>
    <t xml:space="preserve">LE3 Educación inclusiva </t>
  </si>
  <si>
    <t xml:space="preserve">O1 Incrementar cobertura en educación superior de calidad e  inclusiva </t>
  </si>
  <si>
    <t xml:space="preserve">E1 TdeA Inclusivo </t>
  </si>
  <si>
    <t>03010101-2021</t>
  </si>
  <si>
    <t>Educación inclusiva</t>
  </si>
  <si>
    <t xml:space="preserve">I6 Numero de campañas dirigidas a la educación inclusiva </t>
  </si>
  <si>
    <t>Conceptualización y planeación de la campaña</t>
  </si>
  <si>
    <t>Inicio de la campaña con la aplicación del índice de inclusión en educación superior, y campaña a través de medios comunicacionales del TdeA sobre educación inclusiva.</t>
  </si>
  <si>
    <t>Producción y emisión de las piezas comunicacionales para las campañas</t>
  </si>
  <si>
    <r>
      <t xml:space="preserve">Piezas gráficas difundidas de educación inclusiva </t>
    </r>
    <r>
      <rPr>
        <sz val="11"/>
        <rFont val="Calibri"/>
        <family val="2"/>
      </rPr>
      <t>(fechas especiales: Día del respeto por la diversidad étnica y cultural, No más Xenofobia, Día de personas de talla baja, Día Internacional de la NO Violencia contra la Mujer), apoyo campaña donatón.</t>
    </r>
    <r>
      <rPr>
        <sz val="11"/>
        <color theme="1"/>
        <rFont val="Calibri"/>
        <family val="2"/>
      </rPr>
      <t xml:space="preserve">
</t>
    </r>
    <r>
      <rPr>
        <sz val="11"/>
        <rFont val="Calibri"/>
        <family val="2"/>
      </rPr>
      <t>Apoyo en la difusión y publicación de las cátedras abiertas TdeA Pluridiversos.
Participación en taller sobre diversidad y géero para comunicadores.</t>
    </r>
    <r>
      <rPr>
        <sz val="11"/>
        <color theme="1"/>
        <rFont val="Calibri"/>
        <family val="2"/>
      </rPr>
      <t xml:space="preserve"> </t>
    </r>
  </si>
  <si>
    <t>Medición de los resultados de las campañas</t>
  </si>
  <si>
    <t>Informe del Índice de Inclusión para la Educación Superior.
Medición percepción de las personas respecto a las campañas de inclusión a partir del dato de visualizaciones obtenidas para las publicaciones por medios institucionales.</t>
  </si>
  <si>
    <t xml:space="preserve">LE1  Calidad Académica con Pertinencia </t>
  </si>
  <si>
    <t>O1 Consolidar  la  calidad  académica</t>
  </si>
  <si>
    <t>E1 Oferta académica pertinente y de calidad</t>
  </si>
  <si>
    <t>01010101-2021</t>
  </si>
  <si>
    <t>Oferta Académica pertinente y de calidad</t>
  </si>
  <si>
    <t>I9 Apoyo Administrativo a la academia (Plan de Mercadeo)</t>
  </si>
  <si>
    <t>Diseñar y ejecutar dos (2) campañas de medios para: inscripciones y posicionamiento institucional.</t>
  </si>
  <si>
    <t xml:space="preserve">Ejecución campañas en medios 2021-02, Target medios, ver por medio del enlace: https://drive.google.com/drive/folders/1TocN3dOhqDFMiw1-m6oB0YdqAqq82wfG?usp=sharing
Video promocional de inscripciones de programas TdeA 2022-1, publicación en web y redes sociales: https://youtu.be/q4nCqIm5orQ 
Enlace de inscripciones en la página web: https://inscripcionestdea.com/
Participación feria de educación postsecundaria Sapiencia: siguiente nivel 
</t>
  </si>
  <si>
    <t>TOTAL  PLAN DE ACCIÓN</t>
  </si>
  <si>
    <t>FIRMA RESPOSABLE DEPENDENCIA</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</si>
</sst>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quot;$&quot;\ * #,##0_-;_-&quot;$&quot;\ * &quot;-&quot;??_-;_-@_-"/>
  </numFmts>
  <fonts count="51">
    <font>
      <sz val="11"/>
      <color theme="1"/>
      <name val="Calibri"/>
      <family val="2"/>
    </font>
    <font>
      <sz val="11"/>
      <color indexed="8"/>
      <name val="Calibri"/>
      <family val="2"/>
    </font>
    <font>
      <b/>
      <sz val="11"/>
      <color indexed="8"/>
      <name val="Calibri"/>
      <family val="2"/>
    </font>
    <font>
      <b/>
      <sz val="14"/>
      <color indexed="8"/>
      <name val="Calibri"/>
      <family val="2"/>
    </font>
    <font>
      <b/>
      <sz val="10"/>
      <color indexed="8"/>
      <name val="Calibri"/>
      <family val="2"/>
    </font>
    <font>
      <sz val="10"/>
      <color indexed="8"/>
      <name val="Calibri"/>
      <family val="2"/>
    </font>
    <font>
      <sz val="8"/>
      <name val="Tahoma"/>
      <family val="2"/>
    </font>
    <font>
      <sz val="8"/>
      <name val="Calibri"/>
      <family val="2"/>
    </font>
    <font>
      <sz val="9"/>
      <name val="Tahoma"/>
      <family val="2"/>
    </font>
    <font>
      <b/>
      <sz val="9"/>
      <name val="Tahoma"/>
      <family val="2"/>
    </font>
    <font>
      <sz val="10"/>
      <color indexed="8"/>
      <name val="Arial"/>
      <family val="2"/>
    </font>
    <font>
      <b/>
      <sz val="16"/>
      <color indexed="8"/>
      <name val="Arial"/>
      <family val="2"/>
    </font>
    <font>
      <b/>
      <sz val="22"/>
      <color indexed="8"/>
      <name val="Arial"/>
      <family val="2"/>
    </font>
    <font>
      <sz val="10"/>
      <name val="Calibri"/>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family val="2"/>
    </font>
    <font>
      <sz val="10"/>
      <color theme="1"/>
      <name val="Calibri"/>
      <family val="2"/>
    </font>
    <font>
      <b/>
      <sz val="16"/>
      <color theme="1"/>
      <name val="Arial"/>
      <family val="2"/>
    </font>
    <font>
      <b/>
      <sz val="22"/>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99FF99"/>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right style="thin"/>
      <top style="thin"/>
      <bottom style="thin"/>
    </border>
    <border>
      <left style="thin"/>
      <right style="thin"/>
      <top style="thin"/>
      <bottom/>
    </border>
    <border>
      <left/>
      <right/>
      <top/>
      <bottom style="thin"/>
    </border>
    <border>
      <left/>
      <right style="thin"/>
      <top style="thin"/>
      <bottom/>
    </border>
    <border>
      <left/>
      <right style="thin"/>
      <top/>
      <bottom/>
    </border>
    <border>
      <left/>
      <right style="thin"/>
      <top/>
      <bottom style="thin"/>
    </border>
    <border>
      <left style="thin"/>
      <right style="thin"/>
      <top/>
      <bottom/>
    </border>
    <border>
      <left style="thin"/>
      <right/>
      <top style="thin"/>
      <bottom/>
    </border>
    <border>
      <left style="thin"/>
      <right/>
      <top/>
      <bottom/>
    </border>
    <border>
      <left style="thin"/>
      <right/>
      <top/>
      <bottom style="thin"/>
    </border>
    <border>
      <left style="thin"/>
      <right style="thin"/>
      <top/>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1"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39">
    <xf numFmtId="0" fontId="0" fillId="0" borderId="0" xfId="0" applyFont="1" applyAlignment="1">
      <alignment/>
    </xf>
    <xf numFmtId="0" fontId="4" fillId="33" borderId="10" xfId="0" applyFont="1" applyFill="1" applyBorder="1" applyAlignment="1">
      <alignment horizontal="center" vertical="center"/>
    </xf>
    <xf numFmtId="3" fontId="4" fillId="33" borderId="11" xfId="0" applyNumberFormat="1" applyFont="1" applyFill="1" applyBorder="1" applyAlignment="1">
      <alignment horizontal="center" vertical="center"/>
    </xf>
    <xf numFmtId="9" fontId="5" fillId="33" borderId="12" xfId="0" applyNumberFormat="1" applyFont="1" applyFill="1" applyBorder="1" applyAlignment="1">
      <alignment horizontal="center" vertical="center"/>
    </xf>
    <xf numFmtId="3" fontId="4" fillId="33" borderId="11" xfId="0" applyNumberFormat="1" applyFont="1" applyFill="1" applyBorder="1" applyAlignment="1">
      <alignment horizontal="center" vertical="center" wrapText="1"/>
    </xf>
    <xf numFmtId="9" fontId="5" fillId="0" borderId="11" xfId="0" applyNumberFormat="1" applyFont="1" applyBorder="1" applyAlignment="1">
      <alignment horizontal="center" vertical="center"/>
    </xf>
    <xf numFmtId="9" fontId="5" fillId="33" borderId="11" xfId="0" applyNumberFormat="1" applyFont="1" applyFill="1" applyBorder="1" applyAlignment="1">
      <alignment horizontal="center" vertical="center"/>
    </xf>
    <xf numFmtId="0" fontId="5" fillId="33" borderId="11" xfId="0" applyFont="1" applyFill="1" applyBorder="1" applyAlignment="1">
      <alignment vertical="center"/>
    </xf>
    <xf numFmtId="9" fontId="5" fillId="33" borderId="11" xfId="53" applyFont="1" applyFill="1" applyBorder="1" applyAlignment="1">
      <alignment horizontal="center" vertical="center"/>
    </xf>
    <xf numFmtId="0" fontId="5" fillId="0" borderId="11" xfId="0" applyFont="1" applyBorder="1" applyAlignment="1">
      <alignment horizontal="left" vertical="center" wrapText="1"/>
    </xf>
    <xf numFmtId="9" fontId="5" fillId="0" borderId="11" xfId="53" applyFont="1" applyBorder="1" applyAlignment="1">
      <alignment horizontal="center" vertical="center"/>
    </xf>
    <xf numFmtId="0" fontId="5" fillId="34" borderId="11" xfId="0" applyFont="1" applyFill="1" applyBorder="1" applyAlignment="1">
      <alignment horizontal="left" vertical="center" wrapText="1"/>
    </xf>
    <xf numFmtId="0" fontId="0" fillId="34" borderId="0" xfId="0" applyFill="1" applyAlignment="1">
      <alignment vertical="center"/>
    </xf>
    <xf numFmtId="0" fontId="4" fillId="35" borderId="11" xfId="0" applyFont="1" applyFill="1" applyBorder="1" applyAlignment="1">
      <alignment horizontal="center" vertical="center" textRotation="90" wrapText="1"/>
    </xf>
    <xf numFmtId="9" fontId="4" fillId="36" borderId="13" xfId="53" applyFont="1" applyFill="1" applyBorder="1" applyAlignment="1">
      <alignment horizontal="center" vertical="center" textRotation="90" wrapText="1"/>
    </xf>
    <xf numFmtId="0" fontId="46" fillId="34" borderId="11" xfId="0" applyFont="1" applyFill="1" applyBorder="1" applyAlignment="1">
      <alignment horizontal="left" vertical="center"/>
    </xf>
    <xf numFmtId="0" fontId="46" fillId="34" borderId="11" xfId="0" applyFont="1" applyFill="1" applyBorder="1" applyAlignment="1">
      <alignment vertical="center"/>
    </xf>
    <xf numFmtId="0" fontId="46" fillId="34" borderId="11" xfId="0" applyFont="1" applyFill="1" applyBorder="1" applyAlignment="1">
      <alignment vertical="center" wrapText="1"/>
    </xf>
    <xf numFmtId="0" fontId="3" fillId="34" borderId="0" xfId="0" applyFont="1" applyFill="1" applyAlignment="1">
      <alignment vertical="center"/>
    </xf>
    <xf numFmtId="9" fontId="3" fillId="34" borderId="0" xfId="53" applyFont="1" applyFill="1" applyAlignment="1">
      <alignment horizontal="center" vertical="center"/>
    </xf>
    <xf numFmtId="49" fontId="0" fillId="34" borderId="0" xfId="0" applyNumberFormat="1" applyFill="1" applyAlignment="1">
      <alignment vertical="center"/>
    </xf>
    <xf numFmtId="0" fontId="0" fillId="34" borderId="0" xfId="0" applyFill="1" applyAlignment="1">
      <alignment vertical="center" wrapText="1"/>
    </xf>
    <xf numFmtId="9" fontId="0" fillId="34" borderId="0" xfId="53" applyFont="1" applyFill="1" applyAlignment="1">
      <alignment vertical="center"/>
    </xf>
    <xf numFmtId="0" fontId="0" fillId="34" borderId="14" xfId="0" applyFill="1" applyBorder="1" applyAlignment="1">
      <alignment vertical="center"/>
    </xf>
    <xf numFmtId="49" fontId="0" fillId="34" borderId="14" xfId="0" applyNumberFormat="1" applyFill="1" applyBorder="1" applyAlignment="1">
      <alignment vertical="center"/>
    </xf>
    <xf numFmtId="0" fontId="47" fillId="34" borderId="11" xfId="0" applyFont="1" applyFill="1" applyBorder="1" applyAlignment="1">
      <alignment vertical="center" wrapText="1"/>
    </xf>
    <xf numFmtId="0" fontId="47" fillId="34" borderId="11" xfId="0" applyFont="1" applyFill="1" applyBorder="1" applyAlignment="1">
      <alignment horizontal="left" vertical="center" wrapText="1"/>
    </xf>
    <xf numFmtId="0" fontId="0" fillId="37" borderId="11" xfId="0" applyFill="1" applyBorder="1" applyAlignment="1">
      <alignment vertical="center" wrapText="1"/>
    </xf>
    <xf numFmtId="0" fontId="5" fillId="0" borderId="11" xfId="0" applyFont="1" applyBorder="1" applyAlignment="1">
      <alignment vertical="center" wrapText="1"/>
    </xf>
    <xf numFmtId="0" fontId="0" fillId="0" borderId="11" xfId="0" applyBorder="1" applyAlignment="1">
      <alignment horizontal="left" vertical="center" wrapText="1"/>
    </xf>
    <xf numFmtId="0" fontId="0" fillId="0" borderId="11" xfId="0" applyBorder="1" applyAlignment="1">
      <alignment vertical="center" wrapText="1"/>
    </xf>
    <xf numFmtId="0" fontId="0" fillId="34" borderId="15" xfId="0" applyFill="1" applyBorder="1" applyAlignment="1">
      <alignment horizontal="center" vertical="center"/>
    </xf>
    <xf numFmtId="0" fontId="0" fillId="34" borderId="16" xfId="0" applyFill="1" applyBorder="1" applyAlignment="1">
      <alignment horizontal="center" vertical="center"/>
    </xf>
    <xf numFmtId="0" fontId="0" fillId="34" borderId="17" xfId="0" applyFill="1" applyBorder="1" applyAlignment="1">
      <alignment horizontal="center" vertical="center"/>
    </xf>
    <xf numFmtId="0" fontId="3" fillId="34" borderId="0" xfId="0" applyFont="1" applyFill="1" applyAlignment="1">
      <alignment horizontal="center" vertical="center"/>
    </xf>
    <xf numFmtId="9" fontId="5" fillId="33" borderId="18" xfId="0" applyNumberFormat="1" applyFont="1" applyFill="1" applyBorder="1" applyAlignment="1">
      <alignment horizontal="center" vertical="center"/>
    </xf>
    <xf numFmtId="9" fontId="5" fillId="0" borderId="11" xfId="53" applyFont="1" applyFill="1" applyBorder="1" applyAlignment="1">
      <alignment horizontal="center" vertical="center"/>
    </xf>
    <xf numFmtId="9" fontId="5" fillId="35" borderId="11" xfId="0" applyNumberFormat="1" applyFont="1" applyFill="1" applyBorder="1" applyAlignment="1">
      <alignment horizontal="center" vertical="center"/>
    </xf>
    <xf numFmtId="9" fontId="5" fillId="38" borderId="11" xfId="0" applyNumberFormat="1" applyFont="1" applyFill="1" applyBorder="1" applyAlignment="1">
      <alignment horizontal="center" vertical="center"/>
    </xf>
    <xf numFmtId="49" fontId="0" fillId="0" borderId="11" xfId="0" applyNumberFormat="1" applyBorder="1" applyAlignment="1" applyProtection="1">
      <alignment horizontal="left" vertical="center" wrapText="1"/>
      <protection locked="0"/>
    </xf>
    <xf numFmtId="0" fontId="5"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48" fillId="34" borderId="11" xfId="0" applyFont="1" applyFill="1" applyBorder="1" applyAlignment="1">
      <alignment horizontal="center" vertical="center"/>
    </xf>
    <xf numFmtId="0" fontId="49" fillId="34" borderId="11" xfId="0" applyFont="1" applyFill="1" applyBorder="1" applyAlignment="1">
      <alignment horizontal="center" vertical="center"/>
    </xf>
    <xf numFmtId="0" fontId="0" fillId="34" borderId="19" xfId="0" applyFill="1" applyBorder="1" applyAlignment="1">
      <alignment horizontal="center" vertical="center"/>
    </xf>
    <xf numFmtId="0" fontId="0" fillId="34" borderId="15" xfId="0" applyFill="1" applyBorder="1" applyAlignment="1">
      <alignment horizontal="center" vertical="center"/>
    </xf>
    <xf numFmtId="0" fontId="0" fillId="34" borderId="20" xfId="0" applyFill="1" applyBorder="1" applyAlignment="1">
      <alignment horizontal="center" vertical="center"/>
    </xf>
    <xf numFmtId="0" fontId="0" fillId="34" borderId="16" xfId="0" applyFill="1" applyBorder="1" applyAlignment="1">
      <alignment horizontal="center" vertical="center"/>
    </xf>
    <xf numFmtId="0" fontId="0" fillId="34" borderId="21" xfId="0" applyFill="1" applyBorder="1" applyAlignment="1">
      <alignment horizontal="center" vertical="center"/>
    </xf>
    <xf numFmtId="0" fontId="0" fillId="34" borderId="17" xfId="0" applyFill="1" applyBorder="1" applyAlignment="1">
      <alignment horizontal="center" vertical="center"/>
    </xf>
    <xf numFmtId="49" fontId="5" fillId="0" borderId="13"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0" fontId="5" fillId="34" borderId="11" xfId="0" applyFont="1" applyFill="1" applyBorder="1" applyAlignment="1">
      <alignment horizontal="center" vertical="center" wrapText="1"/>
    </xf>
    <xf numFmtId="0" fontId="47" fillId="35" borderId="13" xfId="0" applyFont="1" applyFill="1" applyBorder="1" applyAlignment="1">
      <alignment horizontal="center" vertical="center"/>
    </xf>
    <xf numFmtId="0" fontId="47" fillId="35" borderId="22" xfId="0" applyFont="1" applyFill="1" applyBorder="1" applyAlignment="1">
      <alignment horizontal="center" vertical="center"/>
    </xf>
    <xf numFmtId="0" fontId="2" fillId="36" borderId="11"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4" fillId="35" borderId="23"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2" xfId="0" applyFont="1" applyFill="1" applyBorder="1" applyAlignment="1">
      <alignment horizontal="center" vertical="center" wrapText="1"/>
    </xf>
    <xf numFmtId="9" fontId="5" fillId="34" borderId="11" xfId="53" applyFont="1" applyFill="1" applyBorder="1" applyAlignment="1">
      <alignment horizontal="center" vertical="center"/>
    </xf>
    <xf numFmtId="0" fontId="4" fillId="33" borderId="2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2" xfId="0" applyFont="1" applyFill="1" applyBorder="1" applyAlignment="1">
      <alignment horizontal="left" vertical="center"/>
    </xf>
    <xf numFmtId="0" fontId="4" fillId="34" borderId="11" xfId="0" applyFont="1" applyFill="1" applyBorder="1" applyAlignment="1">
      <alignment horizontal="center" vertical="center" wrapText="1"/>
    </xf>
    <xf numFmtId="0" fontId="3" fillId="34" borderId="0" xfId="0" applyFont="1" applyFill="1" applyAlignment="1">
      <alignment horizontal="center" vertical="center"/>
    </xf>
    <xf numFmtId="0" fontId="4" fillId="36" borderId="11" xfId="0" applyFont="1" applyFill="1" applyBorder="1" applyAlignment="1">
      <alignment horizontal="center" vertical="center" textRotation="90" wrapText="1"/>
    </xf>
    <xf numFmtId="9" fontId="47" fillId="34" borderId="13" xfId="53" applyFont="1" applyFill="1" applyBorder="1" applyAlignment="1">
      <alignment horizontal="center" vertical="center"/>
    </xf>
    <xf numFmtId="9" fontId="47" fillId="34" borderId="22" xfId="53" applyFont="1" applyFill="1" applyBorder="1" applyAlignment="1">
      <alignment horizontal="center" vertical="center"/>
    </xf>
    <xf numFmtId="9" fontId="5" fillId="35" borderId="13" xfId="0" applyNumberFormat="1" applyFont="1" applyFill="1" applyBorder="1" applyAlignment="1">
      <alignment horizontal="center" vertical="center"/>
    </xf>
    <xf numFmtId="9" fontId="5" fillId="35" borderId="22" xfId="0" applyNumberFormat="1" applyFont="1" applyFill="1" applyBorder="1" applyAlignment="1">
      <alignment horizontal="center" vertical="center"/>
    </xf>
    <xf numFmtId="0" fontId="4" fillId="0" borderId="11" xfId="0" applyFont="1" applyBorder="1" applyAlignment="1">
      <alignment horizontal="center" vertical="center" wrapText="1"/>
    </xf>
    <xf numFmtId="3" fontId="5" fillId="34" borderId="11" xfId="0" applyNumberFormat="1" applyFont="1" applyFill="1" applyBorder="1" applyAlignment="1">
      <alignment horizontal="center" vertical="center"/>
    </xf>
    <xf numFmtId="49" fontId="5" fillId="0" borderId="22"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2" xfId="0" applyFont="1" applyBorder="1" applyAlignment="1">
      <alignment horizontal="center" vertical="center" wrapText="1"/>
    </xf>
    <xf numFmtId="0" fontId="5" fillId="33" borderId="2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center" vertical="center"/>
    </xf>
    <xf numFmtId="0" fontId="4" fillId="36" borderId="13" xfId="0" applyFont="1" applyFill="1" applyBorder="1" applyAlignment="1">
      <alignment horizontal="center" vertical="center" textRotation="90" wrapText="1"/>
    </xf>
    <xf numFmtId="0" fontId="4" fillId="36" borderId="22" xfId="0" applyFont="1" applyFill="1" applyBorder="1" applyAlignment="1">
      <alignment horizontal="center" vertical="center" textRotation="90" wrapText="1"/>
    </xf>
    <xf numFmtId="0" fontId="2" fillId="39" borderId="11" xfId="0" applyFont="1" applyFill="1" applyBorder="1" applyAlignment="1">
      <alignment horizontal="center" vertical="center" wrapText="1"/>
    </xf>
    <xf numFmtId="0" fontId="4" fillId="34" borderId="13" xfId="0" applyFont="1" applyFill="1" applyBorder="1" applyAlignment="1">
      <alignment horizontal="center" vertical="center"/>
    </xf>
    <xf numFmtId="0" fontId="4" fillId="34" borderId="18" xfId="0" applyFont="1" applyFill="1" applyBorder="1" applyAlignment="1">
      <alignment horizontal="center" vertical="center"/>
    </xf>
    <xf numFmtId="0" fontId="5" fillId="34" borderId="13"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5" fillId="33" borderId="23"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2" xfId="0" applyFont="1" applyFill="1" applyBorder="1" applyAlignment="1">
      <alignment horizontal="left" vertical="center"/>
    </xf>
    <xf numFmtId="0" fontId="47" fillId="35" borderId="11" xfId="0" applyFont="1" applyFill="1" applyBorder="1" applyAlignment="1">
      <alignment horizontal="center" vertical="center"/>
    </xf>
    <xf numFmtId="9" fontId="4" fillId="36" borderId="23" xfId="53" applyFont="1" applyFill="1" applyBorder="1" applyAlignment="1">
      <alignment horizontal="center" vertical="center" wrapText="1"/>
    </xf>
    <xf numFmtId="9" fontId="4" fillId="36" borderId="10" xfId="53" applyFont="1" applyFill="1" applyBorder="1" applyAlignment="1">
      <alignment horizontal="center" vertical="center" wrapText="1"/>
    </xf>
    <xf numFmtId="9" fontId="4" fillId="36" borderId="12" xfId="53" applyFont="1" applyFill="1" applyBorder="1" applyAlignment="1">
      <alignment horizontal="center" vertical="center" wrapText="1"/>
    </xf>
    <xf numFmtId="0" fontId="4" fillId="35" borderId="13" xfId="0" applyFont="1" applyFill="1" applyBorder="1" applyAlignment="1">
      <alignment horizontal="center" vertical="center" textRotation="90" wrapText="1"/>
    </xf>
    <xf numFmtId="0" fontId="4" fillId="35" borderId="22" xfId="0" applyFont="1" applyFill="1" applyBorder="1" applyAlignment="1">
      <alignment horizontal="center" vertical="center" textRotation="90" wrapText="1"/>
    </xf>
    <xf numFmtId="0" fontId="47" fillId="35" borderId="18" xfId="0" applyFont="1" applyFill="1" applyBorder="1" applyAlignment="1">
      <alignment horizontal="center" vertical="center"/>
    </xf>
    <xf numFmtId="164" fontId="4" fillId="0" borderId="13" xfId="49" applyNumberFormat="1" applyFont="1" applyFill="1" applyBorder="1" applyAlignment="1">
      <alignment horizontal="center" vertical="center"/>
    </xf>
    <xf numFmtId="164" fontId="4" fillId="0" borderId="18" xfId="49" applyNumberFormat="1" applyFont="1" applyFill="1" applyBorder="1" applyAlignment="1">
      <alignment horizontal="center" vertical="center"/>
    </xf>
    <xf numFmtId="164" fontId="4" fillId="0" borderId="22" xfId="49" applyNumberFormat="1" applyFont="1" applyFill="1" applyBorder="1" applyAlignment="1">
      <alignment horizontal="center" vertical="center"/>
    </xf>
    <xf numFmtId="0" fontId="2" fillId="35" borderId="11" xfId="0" applyFont="1" applyFill="1" applyBorder="1" applyAlignment="1">
      <alignment horizontal="center" vertical="center" wrapText="1"/>
    </xf>
    <xf numFmtId="9" fontId="5" fillId="33" borderId="13" xfId="0" applyNumberFormat="1" applyFont="1" applyFill="1" applyBorder="1" applyAlignment="1">
      <alignment horizontal="center" vertical="center"/>
    </xf>
    <xf numFmtId="9" fontId="5" fillId="33" borderId="18" xfId="0" applyNumberFormat="1" applyFont="1" applyFill="1" applyBorder="1" applyAlignment="1">
      <alignment horizontal="center" vertical="center"/>
    </xf>
    <xf numFmtId="0" fontId="5" fillId="0" borderId="13" xfId="0" applyFont="1" applyBorder="1" applyAlignment="1">
      <alignment horizontal="center" vertical="top" wrapText="1"/>
    </xf>
    <xf numFmtId="0" fontId="5" fillId="0" borderId="18" xfId="0" applyFont="1" applyBorder="1" applyAlignment="1">
      <alignment horizontal="center" vertical="top" wrapText="1"/>
    </xf>
    <xf numFmtId="0" fontId="3" fillId="34" borderId="0" xfId="0" applyFont="1" applyFill="1" applyAlignment="1">
      <alignment horizontal="left" vertical="center"/>
    </xf>
    <xf numFmtId="9" fontId="5" fillId="33" borderId="22" xfId="0" applyNumberFormat="1" applyFont="1" applyFill="1" applyBorder="1" applyAlignment="1">
      <alignment horizontal="center" vertical="center"/>
    </xf>
    <xf numFmtId="0" fontId="5" fillId="34" borderId="18" xfId="0" applyFont="1" applyFill="1" applyBorder="1" applyAlignment="1">
      <alignment horizontal="center" vertical="center" wrapText="1"/>
    </xf>
    <xf numFmtId="3" fontId="5" fillId="35" borderId="11" xfId="0" applyNumberFormat="1" applyFont="1" applyFill="1" applyBorder="1" applyAlignment="1">
      <alignment horizontal="center" vertical="center"/>
    </xf>
    <xf numFmtId="3" fontId="5" fillId="35" borderId="13" xfId="0" applyNumberFormat="1" applyFont="1" applyFill="1" applyBorder="1" applyAlignment="1">
      <alignment horizontal="center" vertical="center"/>
    </xf>
    <xf numFmtId="3" fontId="5" fillId="35" borderId="18" xfId="0" applyNumberFormat="1" applyFont="1" applyFill="1" applyBorder="1" applyAlignment="1">
      <alignment horizontal="center" vertical="center"/>
    </xf>
    <xf numFmtId="3" fontId="5" fillId="35" borderId="22" xfId="0" applyNumberFormat="1" applyFont="1" applyFill="1" applyBorder="1" applyAlignment="1">
      <alignment horizontal="center" vertical="center"/>
    </xf>
    <xf numFmtId="164" fontId="4" fillId="34" borderId="19" xfId="49" applyNumberFormat="1" applyFont="1" applyFill="1" applyBorder="1" applyAlignment="1">
      <alignment horizontal="center" vertical="center"/>
    </xf>
    <xf numFmtId="164" fontId="4" fillId="34" borderId="20" xfId="49" applyNumberFormat="1" applyFont="1" applyFill="1" applyBorder="1" applyAlignment="1">
      <alignment horizontal="center" vertical="center"/>
    </xf>
    <xf numFmtId="164" fontId="4" fillId="34" borderId="21" xfId="49" applyNumberFormat="1" applyFont="1" applyFill="1" applyBorder="1" applyAlignment="1">
      <alignment horizontal="center" vertical="center"/>
    </xf>
    <xf numFmtId="0" fontId="47" fillId="34" borderId="13" xfId="0" applyFont="1" applyFill="1" applyBorder="1" applyAlignment="1">
      <alignment horizontal="center" vertical="center" wrapText="1"/>
    </xf>
    <xf numFmtId="0" fontId="47" fillId="34" borderId="22" xfId="0" applyFont="1" applyFill="1" applyBorder="1" applyAlignment="1">
      <alignment horizontal="center" vertical="center" wrapText="1"/>
    </xf>
    <xf numFmtId="9" fontId="5" fillId="0" borderId="13" xfId="0" applyNumberFormat="1" applyFont="1" applyBorder="1" applyAlignment="1">
      <alignment horizontal="center" vertical="center"/>
    </xf>
    <xf numFmtId="9" fontId="5" fillId="0" borderId="22" xfId="0" applyNumberFormat="1" applyFont="1" applyBorder="1" applyAlignment="1">
      <alignment horizontal="center" vertical="center"/>
    </xf>
    <xf numFmtId="49" fontId="0" fillId="0" borderId="13" xfId="0" applyNumberFormat="1" applyBorder="1" applyAlignment="1" applyProtection="1">
      <alignment horizontal="center" vertical="center" wrapText="1"/>
      <protection locked="0"/>
    </xf>
    <xf numFmtId="49" fontId="0" fillId="0" borderId="22" xfId="0" applyNumberFormat="1" applyBorder="1" applyAlignment="1" applyProtection="1">
      <alignment horizontal="center" vertical="center" wrapText="1"/>
      <protection locked="0"/>
    </xf>
    <xf numFmtId="9" fontId="5" fillId="0" borderId="11" xfId="53" applyFont="1" applyFill="1" applyBorder="1" applyAlignment="1">
      <alignment horizontal="center" vertical="center"/>
    </xf>
    <xf numFmtId="9" fontId="5" fillId="35" borderId="11" xfId="0" applyNumberFormat="1" applyFont="1" applyFill="1" applyBorder="1" applyAlignment="1">
      <alignment horizontal="center" vertical="center"/>
    </xf>
    <xf numFmtId="9" fontId="5" fillId="38" borderId="11" xfId="0" applyNumberFormat="1" applyFont="1" applyFill="1" applyBorder="1" applyAlignment="1">
      <alignment horizontal="center" vertical="center"/>
    </xf>
    <xf numFmtId="9" fontId="5" fillId="0" borderId="11" xfId="0" applyNumberFormat="1" applyFont="1" applyBorder="1" applyAlignment="1">
      <alignment horizontal="center" vertical="center"/>
    </xf>
    <xf numFmtId="9" fontId="5" fillId="38" borderId="13" xfId="0" applyNumberFormat="1" applyFont="1" applyFill="1" applyBorder="1" applyAlignment="1">
      <alignment horizontal="center" vertical="center"/>
    </xf>
    <xf numFmtId="9" fontId="5" fillId="38" borderId="22" xfId="0" applyNumberFormat="1" applyFont="1" applyFill="1" applyBorder="1" applyAlignment="1">
      <alignment horizontal="center" vertical="center"/>
    </xf>
    <xf numFmtId="0" fontId="47" fillId="0" borderId="13" xfId="0" applyFont="1" applyBorder="1" applyAlignment="1">
      <alignment horizontal="center" vertical="center"/>
    </xf>
    <xf numFmtId="0" fontId="47" fillId="0" borderId="18" xfId="0" applyFont="1" applyBorder="1" applyAlignment="1">
      <alignment horizontal="center" vertical="center"/>
    </xf>
    <xf numFmtId="0" fontId="47" fillId="0" borderId="22" xfId="0" applyFont="1" applyBorder="1" applyAlignment="1">
      <alignment horizontal="center" vertical="center"/>
    </xf>
    <xf numFmtId="0" fontId="5" fillId="0" borderId="11" xfId="0" applyFont="1" applyBorder="1" applyAlignment="1">
      <alignment horizontal="center" vertical="center"/>
    </xf>
    <xf numFmtId="9" fontId="4" fillId="0" borderId="11" xfId="0" applyNumberFormat="1" applyFont="1" applyBorder="1" applyAlignment="1">
      <alignment horizontal="center" vertical="center"/>
    </xf>
    <xf numFmtId="0" fontId="13" fillId="0" borderId="11" xfId="0" applyFont="1" applyBorder="1" applyAlignment="1">
      <alignment horizontal="center" vertical="center" wrapText="1"/>
    </xf>
    <xf numFmtId="164" fontId="4" fillId="0" borderId="11" xfId="49" applyNumberFormat="1"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142875</xdr:rowOff>
    </xdr:from>
    <xdr:to>
      <xdr:col>1</xdr:col>
      <xdr:colOff>838200</xdr:colOff>
      <xdr:row>3</xdr:row>
      <xdr:rowOff>57150</xdr:rowOff>
    </xdr:to>
    <xdr:pic>
      <xdr:nvPicPr>
        <xdr:cNvPr id="1" name="Imagen 1"/>
        <xdr:cNvPicPr preferRelativeResize="1">
          <a:picLocks noChangeAspect="1"/>
        </xdr:cNvPicPr>
      </xdr:nvPicPr>
      <xdr:blipFill>
        <a:blip r:embed="rId1"/>
        <a:stretch>
          <a:fillRect/>
        </a:stretch>
      </xdr:blipFill>
      <xdr:spPr>
        <a:xfrm>
          <a:off x="133350" y="142875"/>
          <a:ext cx="18002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8"/>
  <sheetViews>
    <sheetView tabSelected="1" zoomScale="90" zoomScaleNormal="90" zoomScaleSheetLayoutView="74" zoomScalePageLayoutView="0" workbookViewId="0" topLeftCell="A1">
      <selection activeCell="M10" sqref="M10:M12"/>
    </sheetView>
  </sheetViews>
  <sheetFormatPr defaultColWidth="11.421875" defaultRowHeight="15"/>
  <cols>
    <col min="1" max="1" width="16.421875" style="12" customWidth="1"/>
    <col min="2" max="3" width="16.00390625" style="12" customWidth="1"/>
    <col min="4" max="5" width="21.8515625" style="12" customWidth="1"/>
    <col min="6" max="6" width="18.7109375" style="20" customWidth="1"/>
    <col min="7" max="7" width="18.57421875" style="12" customWidth="1"/>
    <col min="8" max="8" width="13.140625" style="12" customWidth="1"/>
    <col min="9" max="9" width="8.8515625" style="12" customWidth="1"/>
    <col min="10" max="10" width="6.8515625" style="12" customWidth="1"/>
    <col min="11" max="11" width="7.140625" style="12" customWidth="1"/>
    <col min="12" max="12" width="7.28125" style="12" customWidth="1"/>
    <col min="13" max="13" width="10.28125" style="12" customWidth="1"/>
    <col min="14" max="14" width="23.00390625" style="21" customWidth="1"/>
    <col min="15" max="15" width="9.28125" style="12" customWidth="1"/>
    <col min="16" max="16" width="5.421875" style="22" customWidth="1"/>
    <col min="17" max="17" width="7.140625" style="22" customWidth="1"/>
    <col min="18" max="18" width="6.140625" style="22" customWidth="1"/>
    <col min="19" max="19" width="5.7109375" style="22" customWidth="1"/>
    <col min="20" max="20" width="6.57421875" style="12" customWidth="1"/>
    <col min="21" max="21" width="8.421875" style="12" customWidth="1"/>
    <col min="22" max="22" width="11.7109375" style="12" customWidth="1"/>
    <col min="23" max="23" width="9.140625" style="12" customWidth="1"/>
    <col min="24" max="24" width="115.7109375" style="12" customWidth="1"/>
    <col min="25" max="25" width="11.8515625" style="12" bestFit="1" customWidth="1"/>
    <col min="26" max="16384" width="11.421875" style="12" customWidth="1"/>
  </cols>
  <sheetData>
    <row r="1" spans="1:24" ht="15">
      <c r="A1" s="49"/>
      <c r="B1" s="50"/>
      <c r="C1" s="31"/>
      <c r="D1" s="47" t="s">
        <v>0</v>
      </c>
      <c r="E1" s="47"/>
      <c r="F1" s="48"/>
      <c r="G1" s="48"/>
      <c r="H1" s="48"/>
      <c r="I1" s="48"/>
      <c r="J1" s="48"/>
      <c r="K1" s="48"/>
      <c r="L1" s="48"/>
      <c r="M1" s="48"/>
      <c r="N1" s="48"/>
      <c r="O1" s="48"/>
      <c r="P1" s="48"/>
      <c r="Q1" s="48"/>
      <c r="R1" s="48"/>
      <c r="S1" s="48"/>
      <c r="T1" s="48"/>
      <c r="U1" s="48"/>
      <c r="V1" s="48"/>
      <c r="W1" s="48"/>
      <c r="X1" s="15" t="s">
        <v>1</v>
      </c>
    </row>
    <row r="2" spans="1:24" ht="15">
      <c r="A2" s="51"/>
      <c r="B2" s="52"/>
      <c r="C2" s="32"/>
      <c r="D2" s="48"/>
      <c r="E2" s="48"/>
      <c r="F2" s="48"/>
      <c r="G2" s="48"/>
      <c r="H2" s="48"/>
      <c r="I2" s="48"/>
      <c r="J2" s="48"/>
      <c r="K2" s="48"/>
      <c r="L2" s="48"/>
      <c r="M2" s="48"/>
      <c r="N2" s="48"/>
      <c r="O2" s="48"/>
      <c r="P2" s="48"/>
      <c r="Q2" s="48"/>
      <c r="R2" s="48"/>
      <c r="S2" s="48"/>
      <c r="T2" s="48"/>
      <c r="U2" s="48"/>
      <c r="V2" s="48"/>
      <c r="W2" s="48"/>
      <c r="X2" s="16" t="s">
        <v>2</v>
      </c>
    </row>
    <row r="3" spans="1:24" ht="15">
      <c r="A3" s="51"/>
      <c r="B3" s="52"/>
      <c r="C3" s="32"/>
      <c r="D3" s="48"/>
      <c r="E3" s="48"/>
      <c r="F3" s="48"/>
      <c r="G3" s="48"/>
      <c r="H3" s="48"/>
      <c r="I3" s="48"/>
      <c r="J3" s="48"/>
      <c r="K3" s="48"/>
      <c r="L3" s="48"/>
      <c r="M3" s="48"/>
      <c r="N3" s="48"/>
      <c r="O3" s="48"/>
      <c r="P3" s="48"/>
      <c r="Q3" s="48"/>
      <c r="R3" s="48"/>
      <c r="S3" s="48"/>
      <c r="T3" s="48"/>
      <c r="U3" s="48"/>
      <c r="V3" s="48"/>
      <c r="W3" s="48"/>
      <c r="X3" s="17" t="s">
        <v>3</v>
      </c>
    </row>
    <row r="4" spans="1:24" ht="15">
      <c r="A4" s="53"/>
      <c r="B4" s="54"/>
      <c r="C4" s="33"/>
      <c r="D4" s="48"/>
      <c r="E4" s="48"/>
      <c r="F4" s="48"/>
      <c r="G4" s="48"/>
      <c r="H4" s="48"/>
      <c r="I4" s="48"/>
      <c r="J4" s="48"/>
      <c r="K4" s="48"/>
      <c r="L4" s="48"/>
      <c r="M4" s="48"/>
      <c r="N4" s="48"/>
      <c r="O4" s="48"/>
      <c r="P4" s="48"/>
      <c r="Q4" s="48"/>
      <c r="R4" s="48"/>
      <c r="S4" s="48"/>
      <c r="T4" s="48"/>
      <c r="U4" s="48"/>
      <c r="V4" s="48"/>
      <c r="W4" s="48"/>
      <c r="X4" s="16" t="s">
        <v>4</v>
      </c>
    </row>
    <row r="5" spans="1:24" ht="18.75">
      <c r="A5" s="70"/>
      <c r="B5" s="70"/>
      <c r="C5" s="70"/>
      <c r="D5" s="70"/>
      <c r="E5" s="70"/>
      <c r="F5" s="70"/>
      <c r="G5" s="70"/>
      <c r="H5" s="70"/>
      <c r="I5" s="70"/>
      <c r="J5" s="70"/>
      <c r="K5" s="70"/>
      <c r="L5" s="70"/>
      <c r="M5" s="70"/>
      <c r="N5" s="70"/>
      <c r="O5" s="70"/>
      <c r="P5" s="70"/>
      <c r="Q5" s="70"/>
      <c r="R5" s="70"/>
      <c r="S5" s="70"/>
      <c r="T5" s="70"/>
      <c r="U5" s="70"/>
      <c r="V5" s="70"/>
      <c r="W5" s="70"/>
      <c r="X5" s="18"/>
    </row>
    <row r="6" spans="1:24" ht="18.75">
      <c r="A6" s="110" t="s">
        <v>5</v>
      </c>
      <c r="B6" s="110"/>
      <c r="C6" s="110"/>
      <c r="D6" s="110"/>
      <c r="E6" s="110"/>
      <c r="F6" s="110"/>
      <c r="G6" s="110"/>
      <c r="H6" s="110"/>
      <c r="I6" s="110"/>
      <c r="J6" s="110"/>
      <c r="K6" s="110"/>
      <c r="L6" s="110"/>
      <c r="M6" s="110"/>
      <c r="N6" s="110"/>
      <c r="O6" s="110"/>
      <c r="P6" s="19"/>
      <c r="Q6" s="19"/>
      <c r="R6" s="19"/>
      <c r="S6" s="19"/>
      <c r="T6" s="34"/>
      <c r="U6" s="34"/>
      <c r="V6" s="34"/>
      <c r="W6" s="34"/>
      <c r="X6" s="34"/>
    </row>
    <row r="7" ht="15"/>
    <row r="8" spans="1:24" ht="26.25" customHeight="1">
      <c r="A8" s="60" t="s">
        <v>6</v>
      </c>
      <c r="B8" s="60" t="s">
        <v>7</v>
      </c>
      <c r="C8" s="87" t="s">
        <v>8</v>
      </c>
      <c r="D8" s="87" t="s">
        <v>9</v>
      </c>
      <c r="E8" s="87" t="s">
        <v>10</v>
      </c>
      <c r="F8" s="60" t="s">
        <v>11</v>
      </c>
      <c r="G8" s="60" t="s">
        <v>12</v>
      </c>
      <c r="H8" s="71" t="s">
        <v>13</v>
      </c>
      <c r="I8" s="62" t="s">
        <v>14</v>
      </c>
      <c r="J8" s="63"/>
      <c r="K8" s="63"/>
      <c r="L8" s="64"/>
      <c r="M8" s="71" t="s">
        <v>15</v>
      </c>
      <c r="N8" s="60" t="s">
        <v>16</v>
      </c>
      <c r="O8" s="71" t="s">
        <v>17</v>
      </c>
      <c r="P8" s="96" t="s">
        <v>18</v>
      </c>
      <c r="Q8" s="97"/>
      <c r="R8" s="97"/>
      <c r="S8" s="98"/>
      <c r="T8" s="99" t="s">
        <v>19</v>
      </c>
      <c r="U8" s="85" t="s">
        <v>20</v>
      </c>
      <c r="V8" s="85" t="s">
        <v>21</v>
      </c>
      <c r="W8" s="71" t="s">
        <v>22</v>
      </c>
      <c r="X8" s="105" t="s">
        <v>23</v>
      </c>
    </row>
    <row r="9" spans="1:24" ht="70.5" customHeight="1">
      <c r="A9" s="61"/>
      <c r="B9" s="61"/>
      <c r="C9" s="87"/>
      <c r="D9" s="87"/>
      <c r="E9" s="87"/>
      <c r="F9" s="60"/>
      <c r="G9" s="60"/>
      <c r="H9" s="71"/>
      <c r="I9" s="13" t="s">
        <v>24</v>
      </c>
      <c r="J9" s="13" t="s">
        <v>25</v>
      </c>
      <c r="K9" s="13" t="s">
        <v>26</v>
      </c>
      <c r="L9" s="13" t="s">
        <v>27</v>
      </c>
      <c r="M9" s="71"/>
      <c r="N9" s="60"/>
      <c r="O9" s="71"/>
      <c r="P9" s="14" t="s">
        <v>24</v>
      </c>
      <c r="Q9" s="14" t="s">
        <v>25</v>
      </c>
      <c r="R9" s="14" t="s">
        <v>26</v>
      </c>
      <c r="S9" s="14" t="s">
        <v>27</v>
      </c>
      <c r="T9" s="100"/>
      <c r="U9" s="86"/>
      <c r="V9" s="86"/>
      <c r="W9" s="71"/>
      <c r="X9" s="105"/>
    </row>
    <row r="10" spans="1:24" ht="104.25" customHeight="1">
      <c r="A10" s="76" t="s">
        <v>28</v>
      </c>
      <c r="B10" s="79" t="s">
        <v>29</v>
      </c>
      <c r="C10" s="79" t="s">
        <v>29</v>
      </c>
      <c r="D10" s="90" t="s">
        <v>30</v>
      </c>
      <c r="E10" s="79" t="s">
        <v>31</v>
      </c>
      <c r="F10" s="55" t="s">
        <v>32</v>
      </c>
      <c r="G10" s="57" t="s">
        <v>33</v>
      </c>
      <c r="H10" s="77">
        <v>10000</v>
      </c>
      <c r="I10" s="113">
        <v>27570</v>
      </c>
      <c r="J10" s="113">
        <v>68511</v>
      </c>
      <c r="K10" s="113">
        <v>28700</v>
      </c>
      <c r="L10" s="114">
        <v>89964</v>
      </c>
      <c r="M10" s="117">
        <v>500</v>
      </c>
      <c r="N10" s="9" t="s">
        <v>34</v>
      </c>
      <c r="O10" s="5">
        <v>0.3</v>
      </c>
      <c r="P10" s="10"/>
      <c r="Q10" s="10">
        <v>0.5</v>
      </c>
      <c r="R10" s="10"/>
      <c r="S10" s="10">
        <v>1</v>
      </c>
      <c r="T10" s="37">
        <v>1</v>
      </c>
      <c r="U10" s="38">
        <f>T10*O10</f>
        <v>0.3</v>
      </c>
      <c r="V10" s="106">
        <v>0.4</v>
      </c>
      <c r="W10" s="106"/>
      <c r="X10" s="27" t="s">
        <v>35</v>
      </c>
    </row>
    <row r="11" spans="1:24" ht="234" customHeight="1">
      <c r="A11" s="76"/>
      <c r="B11" s="80"/>
      <c r="C11" s="80"/>
      <c r="D11" s="112"/>
      <c r="E11" s="80"/>
      <c r="F11" s="56"/>
      <c r="G11" s="57"/>
      <c r="H11" s="77"/>
      <c r="I11" s="113"/>
      <c r="J11" s="113"/>
      <c r="K11" s="113"/>
      <c r="L11" s="115"/>
      <c r="M11" s="118"/>
      <c r="N11" s="11" t="s">
        <v>36</v>
      </c>
      <c r="O11" s="5">
        <v>0.3</v>
      </c>
      <c r="P11" s="10"/>
      <c r="Q11" s="10">
        <v>0.5</v>
      </c>
      <c r="R11" s="10"/>
      <c r="S11" s="10">
        <v>1</v>
      </c>
      <c r="T11" s="37">
        <v>1</v>
      </c>
      <c r="U11" s="38">
        <f>T11*O11</f>
        <v>0.3</v>
      </c>
      <c r="V11" s="107"/>
      <c r="W11" s="107"/>
      <c r="X11" s="30" t="s">
        <v>37</v>
      </c>
    </row>
    <row r="12" spans="1:24" ht="163.5" customHeight="1">
      <c r="A12" s="76"/>
      <c r="B12" s="81"/>
      <c r="C12" s="81"/>
      <c r="D12" s="91"/>
      <c r="E12" s="81"/>
      <c r="F12" s="78"/>
      <c r="G12" s="57"/>
      <c r="H12" s="77"/>
      <c r="I12" s="113"/>
      <c r="J12" s="113"/>
      <c r="K12" s="113"/>
      <c r="L12" s="116"/>
      <c r="M12" s="119"/>
      <c r="N12" s="11" t="s">
        <v>38</v>
      </c>
      <c r="O12" s="5">
        <v>0.4</v>
      </c>
      <c r="P12" s="10"/>
      <c r="Q12" s="10">
        <v>0.5</v>
      </c>
      <c r="R12" s="10"/>
      <c r="S12" s="10">
        <v>1</v>
      </c>
      <c r="T12" s="37">
        <v>1</v>
      </c>
      <c r="U12" s="38">
        <f>T12*O12</f>
        <v>0.4</v>
      </c>
      <c r="V12" s="111"/>
      <c r="W12" s="111"/>
      <c r="X12" s="29" t="s">
        <v>39</v>
      </c>
    </row>
    <row r="13" spans="1:24" ht="39" customHeight="1">
      <c r="A13" s="66"/>
      <c r="B13" s="67"/>
      <c r="C13" s="67"/>
      <c r="D13" s="67"/>
      <c r="E13" s="67"/>
      <c r="F13" s="67"/>
      <c r="G13" s="67"/>
      <c r="H13" s="67"/>
      <c r="I13" s="67"/>
      <c r="J13" s="67"/>
      <c r="K13" s="67"/>
      <c r="L13" s="67"/>
      <c r="M13" s="67"/>
      <c r="N13" s="68"/>
      <c r="O13" s="6">
        <f>SUM(O10:O12)</f>
        <v>1</v>
      </c>
      <c r="P13" s="8"/>
      <c r="Q13" s="8"/>
      <c r="R13" s="8"/>
      <c r="S13" s="8"/>
      <c r="T13" s="6"/>
      <c r="U13" s="6">
        <f>SUM(U10:U12)</f>
        <v>1</v>
      </c>
      <c r="V13" s="6">
        <f>V10</f>
        <v>0.4</v>
      </c>
      <c r="W13" s="6">
        <f>+V13*U13</f>
        <v>0.4</v>
      </c>
      <c r="X13" s="7"/>
    </row>
    <row r="14" spans="1:24" ht="41.25" customHeight="1">
      <c r="A14" s="69" t="s">
        <v>28</v>
      </c>
      <c r="B14" s="57" t="s">
        <v>29</v>
      </c>
      <c r="C14" s="90" t="s">
        <v>29</v>
      </c>
      <c r="D14" s="57" t="s">
        <v>30</v>
      </c>
      <c r="E14" s="79" t="s">
        <v>31</v>
      </c>
      <c r="F14" s="55" t="s">
        <v>32</v>
      </c>
      <c r="G14" s="57" t="s">
        <v>40</v>
      </c>
      <c r="H14" s="65">
        <v>0.16</v>
      </c>
      <c r="I14" s="58"/>
      <c r="J14" s="58"/>
      <c r="K14" s="58"/>
      <c r="L14" s="58">
        <v>1306</v>
      </c>
      <c r="M14" s="88">
        <v>0</v>
      </c>
      <c r="N14" s="120" t="s">
        <v>41</v>
      </c>
      <c r="O14" s="122">
        <v>1</v>
      </c>
      <c r="P14" s="72"/>
      <c r="Q14" s="72"/>
      <c r="R14" s="72"/>
      <c r="S14" s="72">
        <v>1</v>
      </c>
      <c r="T14" s="74">
        <v>1</v>
      </c>
      <c r="U14" s="130">
        <f>T14*O14</f>
        <v>1</v>
      </c>
      <c r="V14" s="106">
        <v>0.2</v>
      </c>
      <c r="W14" s="106"/>
      <c r="X14" s="108" t="s">
        <v>42</v>
      </c>
    </row>
    <row r="15" spans="1:24" ht="39.75" customHeight="1">
      <c r="A15" s="69"/>
      <c r="B15" s="57"/>
      <c r="C15" s="91"/>
      <c r="D15" s="57"/>
      <c r="E15" s="81"/>
      <c r="F15" s="56"/>
      <c r="G15" s="57"/>
      <c r="H15" s="65"/>
      <c r="I15" s="59"/>
      <c r="J15" s="59"/>
      <c r="K15" s="59"/>
      <c r="L15" s="59"/>
      <c r="M15" s="89"/>
      <c r="N15" s="121"/>
      <c r="O15" s="123"/>
      <c r="P15" s="73"/>
      <c r="Q15" s="73"/>
      <c r="R15" s="73"/>
      <c r="S15" s="73"/>
      <c r="T15" s="75"/>
      <c r="U15" s="131"/>
      <c r="V15" s="107"/>
      <c r="W15" s="107"/>
      <c r="X15" s="109"/>
    </row>
    <row r="16" spans="1:24" ht="33" customHeight="1">
      <c r="A16" s="92" t="s">
        <v>43</v>
      </c>
      <c r="B16" s="93"/>
      <c r="C16" s="93"/>
      <c r="D16" s="93"/>
      <c r="E16" s="93"/>
      <c r="F16" s="93"/>
      <c r="G16" s="93"/>
      <c r="H16" s="93"/>
      <c r="I16" s="93"/>
      <c r="J16" s="93"/>
      <c r="K16" s="93"/>
      <c r="L16" s="93"/>
      <c r="M16" s="93"/>
      <c r="N16" s="94"/>
      <c r="O16" s="6">
        <f>O14+O15</f>
        <v>1</v>
      </c>
      <c r="P16" s="8"/>
      <c r="Q16" s="8"/>
      <c r="R16" s="8"/>
      <c r="S16" s="8"/>
      <c r="T16" s="6"/>
      <c r="U16" s="6">
        <f>SUM(U14:U15)</f>
        <v>1</v>
      </c>
      <c r="V16" s="3">
        <f>V14</f>
        <v>0.2</v>
      </c>
      <c r="W16" s="6">
        <f>+V16*U16</f>
        <v>0.2</v>
      </c>
      <c r="X16" s="7"/>
    </row>
    <row r="17" spans="1:24" ht="62.25" customHeight="1">
      <c r="A17" s="41" t="s">
        <v>44</v>
      </c>
      <c r="B17" s="44" t="s">
        <v>45</v>
      </c>
      <c r="C17" s="40" t="s">
        <v>46</v>
      </c>
      <c r="D17" s="40" t="s">
        <v>47</v>
      </c>
      <c r="E17" s="40" t="s">
        <v>48</v>
      </c>
      <c r="F17" s="40" t="s">
        <v>32</v>
      </c>
      <c r="G17" s="40" t="s">
        <v>49</v>
      </c>
      <c r="H17" s="132">
        <v>2</v>
      </c>
      <c r="I17" s="95">
        <v>1</v>
      </c>
      <c r="J17" s="95"/>
      <c r="K17" s="95">
        <v>2</v>
      </c>
      <c r="L17" s="58"/>
      <c r="M17" s="102">
        <v>40</v>
      </c>
      <c r="N17" s="25" t="s">
        <v>50</v>
      </c>
      <c r="O17" s="5">
        <v>0.2</v>
      </c>
      <c r="P17" s="36"/>
      <c r="Q17" s="36">
        <v>0.5</v>
      </c>
      <c r="R17" s="36"/>
      <c r="S17" s="36">
        <v>1</v>
      </c>
      <c r="T17" s="37">
        <v>1</v>
      </c>
      <c r="U17" s="38">
        <f>T17*O17</f>
        <v>0.2</v>
      </c>
      <c r="V17" s="106">
        <v>0.2</v>
      </c>
      <c r="W17" s="106"/>
      <c r="X17" s="28" t="s">
        <v>51</v>
      </c>
    </row>
    <row r="18" spans="1:24" ht="102.75" customHeight="1">
      <c r="A18" s="42"/>
      <c r="B18" s="45"/>
      <c r="C18" s="40"/>
      <c r="D18" s="40"/>
      <c r="E18" s="40"/>
      <c r="F18" s="40"/>
      <c r="G18" s="40"/>
      <c r="H18" s="133"/>
      <c r="I18" s="95"/>
      <c r="J18" s="95"/>
      <c r="K18" s="95"/>
      <c r="L18" s="101"/>
      <c r="M18" s="103"/>
      <c r="N18" s="26" t="s">
        <v>52</v>
      </c>
      <c r="O18" s="5">
        <v>0.6</v>
      </c>
      <c r="P18" s="36"/>
      <c r="Q18" s="36">
        <v>0.5</v>
      </c>
      <c r="R18" s="36"/>
      <c r="S18" s="36">
        <v>1</v>
      </c>
      <c r="T18" s="37">
        <v>1</v>
      </c>
      <c r="U18" s="38">
        <f>T18*O18</f>
        <v>0.6</v>
      </c>
      <c r="V18" s="107"/>
      <c r="W18" s="107"/>
      <c r="X18" s="39" t="s">
        <v>53</v>
      </c>
    </row>
    <row r="19" spans="1:24" ht="81.75" customHeight="1">
      <c r="A19" s="43"/>
      <c r="B19" s="46"/>
      <c r="C19" s="40"/>
      <c r="D19" s="40"/>
      <c r="E19" s="40"/>
      <c r="F19" s="40"/>
      <c r="G19" s="40"/>
      <c r="H19" s="134"/>
      <c r="I19" s="95"/>
      <c r="J19" s="95"/>
      <c r="K19" s="95"/>
      <c r="L19" s="59"/>
      <c r="M19" s="104"/>
      <c r="N19" s="26" t="s">
        <v>54</v>
      </c>
      <c r="O19" s="5">
        <v>0.2</v>
      </c>
      <c r="P19" s="36"/>
      <c r="Q19" s="36">
        <v>0.5</v>
      </c>
      <c r="R19" s="36"/>
      <c r="S19" s="36">
        <v>1</v>
      </c>
      <c r="T19" s="37">
        <v>0.6</v>
      </c>
      <c r="U19" s="38">
        <f>T19*O19</f>
        <v>0.12</v>
      </c>
      <c r="V19" s="111"/>
      <c r="W19" s="35"/>
      <c r="X19" s="28" t="s">
        <v>55</v>
      </c>
    </row>
    <row r="20" spans="1:24" ht="30.75" customHeight="1">
      <c r="A20" s="66" t="s">
        <v>43</v>
      </c>
      <c r="B20" s="67"/>
      <c r="C20" s="67"/>
      <c r="D20" s="67"/>
      <c r="E20" s="67"/>
      <c r="F20" s="67"/>
      <c r="G20" s="67"/>
      <c r="H20" s="67"/>
      <c r="I20" s="67"/>
      <c r="J20" s="67"/>
      <c r="K20" s="67"/>
      <c r="L20" s="67"/>
      <c r="M20" s="67"/>
      <c r="N20" s="68"/>
      <c r="O20" s="6">
        <f>SUM(O17:O19)</f>
        <v>1</v>
      </c>
      <c r="P20" s="8"/>
      <c r="Q20" s="8"/>
      <c r="R20" s="8"/>
      <c r="S20" s="8"/>
      <c r="T20" s="6"/>
      <c r="U20" s="6">
        <f>SUM(U17:U19)</f>
        <v>0.92</v>
      </c>
      <c r="V20" s="3">
        <f>V17</f>
        <v>0.2</v>
      </c>
      <c r="W20" s="6">
        <f>+V20*U20</f>
        <v>0.18400000000000002</v>
      </c>
      <c r="X20" s="7"/>
    </row>
    <row r="21" spans="1:24" ht="72" customHeight="1">
      <c r="A21" s="76" t="s">
        <v>56</v>
      </c>
      <c r="B21" s="40" t="s">
        <v>57</v>
      </c>
      <c r="C21" s="40" t="s">
        <v>58</v>
      </c>
      <c r="D21" s="135" t="s">
        <v>59</v>
      </c>
      <c r="E21" s="40" t="s">
        <v>60</v>
      </c>
      <c r="F21" s="135" t="s">
        <v>32</v>
      </c>
      <c r="G21" s="40" t="s">
        <v>61</v>
      </c>
      <c r="H21" s="136">
        <v>1</v>
      </c>
      <c r="I21" s="127">
        <v>0.25</v>
      </c>
      <c r="J21" s="127">
        <v>0.5</v>
      </c>
      <c r="K21" s="127">
        <v>0.25</v>
      </c>
      <c r="L21" s="127"/>
      <c r="M21" s="138">
        <v>500</v>
      </c>
      <c r="N21" s="137" t="s">
        <v>62</v>
      </c>
      <c r="O21" s="129">
        <v>1</v>
      </c>
      <c r="P21" s="126">
        <v>0.5</v>
      </c>
      <c r="Q21" s="126"/>
      <c r="R21" s="126">
        <v>1</v>
      </c>
      <c r="S21" s="126"/>
      <c r="T21" s="127">
        <v>1</v>
      </c>
      <c r="U21" s="128">
        <f>T21*O21</f>
        <v>1</v>
      </c>
      <c r="V21" s="106">
        <v>0.2</v>
      </c>
      <c r="W21" s="106"/>
      <c r="X21" s="124" t="s">
        <v>63</v>
      </c>
    </row>
    <row r="22" spans="1:24" ht="72" customHeight="1">
      <c r="A22" s="76"/>
      <c r="B22" s="40"/>
      <c r="C22" s="40"/>
      <c r="D22" s="135"/>
      <c r="E22" s="40"/>
      <c r="F22" s="135"/>
      <c r="G22" s="40"/>
      <c r="H22" s="136"/>
      <c r="I22" s="127"/>
      <c r="J22" s="127"/>
      <c r="K22" s="127"/>
      <c r="L22" s="127"/>
      <c r="M22" s="138"/>
      <c r="N22" s="137"/>
      <c r="O22" s="129"/>
      <c r="P22" s="126"/>
      <c r="Q22" s="126"/>
      <c r="R22" s="126"/>
      <c r="S22" s="126"/>
      <c r="T22" s="127"/>
      <c r="U22" s="128"/>
      <c r="V22" s="111"/>
      <c r="W22" s="111"/>
      <c r="X22" s="125"/>
    </row>
    <row r="23" spans="1:24" ht="30.75" customHeight="1">
      <c r="A23" s="66" t="s">
        <v>43</v>
      </c>
      <c r="B23" s="67"/>
      <c r="C23" s="67"/>
      <c r="D23" s="67"/>
      <c r="E23" s="67"/>
      <c r="F23" s="67"/>
      <c r="G23" s="67"/>
      <c r="H23" s="67"/>
      <c r="I23" s="67"/>
      <c r="J23" s="67"/>
      <c r="K23" s="67"/>
      <c r="L23" s="67"/>
      <c r="M23" s="67"/>
      <c r="N23" s="68"/>
      <c r="O23" s="6">
        <f>SUM(O21)</f>
        <v>1</v>
      </c>
      <c r="P23" s="8"/>
      <c r="Q23" s="8"/>
      <c r="R23" s="8"/>
      <c r="S23" s="8"/>
      <c r="T23" s="6"/>
      <c r="U23" s="6">
        <f>SUM(U21)</f>
        <v>1</v>
      </c>
      <c r="V23" s="6">
        <f>V21</f>
        <v>0.2</v>
      </c>
      <c r="W23" s="3">
        <f>V23*U23</f>
        <v>0.2</v>
      </c>
      <c r="X23" s="7"/>
    </row>
    <row r="24" spans="1:24" ht="30.75" customHeight="1">
      <c r="A24" s="66" t="s">
        <v>64</v>
      </c>
      <c r="B24" s="67"/>
      <c r="C24" s="67"/>
      <c r="D24" s="67"/>
      <c r="E24" s="67"/>
      <c r="F24" s="67"/>
      <c r="G24" s="67"/>
      <c r="H24" s="1"/>
      <c r="I24" s="1"/>
      <c r="J24" s="1"/>
      <c r="K24" s="1"/>
      <c r="L24" s="1"/>
      <c r="M24" s="2"/>
      <c r="N24" s="4"/>
      <c r="O24" s="2"/>
      <c r="P24" s="82"/>
      <c r="Q24" s="83"/>
      <c r="R24" s="83"/>
      <c r="S24" s="83"/>
      <c r="T24" s="83"/>
      <c r="U24" s="84"/>
      <c r="V24" s="3">
        <f>V23+V20+V16+V13</f>
        <v>1</v>
      </c>
      <c r="W24" s="3">
        <f>W23+W20+W16+W13</f>
        <v>0.9840000000000001</v>
      </c>
      <c r="X24" s="7"/>
    </row>
    <row r="27" spans="1:6" ht="15">
      <c r="A27" s="23"/>
      <c r="B27" s="23"/>
      <c r="C27" s="23"/>
      <c r="D27" s="23"/>
      <c r="E27" s="23"/>
      <c r="F27" s="24"/>
    </row>
    <row r="28" ht="15">
      <c r="A28" s="12" t="s">
        <v>65</v>
      </c>
    </row>
  </sheetData>
  <sheetProtection/>
  <mergeCells count="106">
    <mergeCell ref="D21:D22"/>
    <mergeCell ref="E21:E22"/>
    <mergeCell ref="F21:F22"/>
    <mergeCell ref="G21:G22"/>
    <mergeCell ref="H21:H22"/>
    <mergeCell ref="I21:I22"/>
    <mergeCell ref="N21:N22"/>
    <mergeCell ref="M21:M22"/>
    <mergeCell ref="J21:J22"/>
    <mergeCell ref="K21:K22"/>
    <mergeCell ref="P14:P15"/>
    <mergeCell ref="Q14:Q15"/>
    <mergeCell ref="X21:X22"/>
    <mergeCell ref="A23:N23"/>
    <mergeCell ref="S21:S22"/>
    <mergeCell ref="T21:T22"/>
    <mergeCell ref="U21:U22"/>
    <mergeCell ref="V17:V19"/>
    <mergeCell ref="V21:V22"/>
    <mergeCell ref="W21:W22"/>
    <mergeCell ref="L21:L22"/>
    <mergeCell ref="O21:O22"/>
    <mergeCell ref="P21:P22"/>
    <mergeCell ref="Q21:Q22"/>
    <mergeCell ref="R21:R22"/>
    <mergeCell ref="U14:U15"/>
    <mergeCell ref="A21:A22"/>
    <mergeCell ref="B21:B22"/>
    <mergeCell ref="C21:C22"/>
    <mergeCell ref="W17:W18"/>
    <mergeCell ref="H17:H19"/>
    <mergeCell ref="C17:C19"/>
    <mergeCell ref="D17:D19"/>
    <mergeCell ref="E17:E19"/>
    <mergeCell ref="J17:J19"/>
    <mergeCell ref="K17:K19"/>
    <mergeCell ref="L17:L19"/>
    <mergeCell ref="M17:M19"/>
    <mergeCell ref="X8:X9"/>
    <mergeCell ref="V14:V15"/>
    <mergeCell ref="W14:W15"/>
    <mergeCell ref="X14:X15"/>
    <mergeCell ref="A6:O6"/>
    <mergeCell ref="O8:O9"/>
    <mergeCell ref="E8:E9"/>
    <mergeCell ref="V8:V9"/>
    <mergeCell ref="V10:V12"/>
    <mergeCell ref="W10:W12"/>
    <mergeCell ref="D10:D12"/>
    <mergeCell ref="C10:C12"/>
    <mergeCell ref="B10:B12"/>
    <mergeCell ref="I10:I12"/>
    <mergeCell ref="J10:J12"/>
    <mergeCell ref="K10:K12"/>
    <mergeCell ref="L10:L12"/>
    <mergeCell ref="M10:M12"/>
    <mergeCell ref="N14:N15"/>
    <mergeCell ref="O14:O15"/>
    <mergeCell ref="G10:G12"/>
    <mergeCell ref="H10:H12"/>
    <mergeCell ref="F10:F12"/>
    <mergeCell ref="E10:E12"/>
    <mergeCell ref="P24:U24"/>
    <mergeCell ref="A20:N20"/>
    <mergeCell ref="U8:U9"/>
    <mergeCell ref="C8:C9"/>
    <mergeCell ref="L14:L15"/>
    <mergeCell ref="M14:M15"/>
    <mergeCell ref="C14:C15"/>
    <mergeCell ref="A24:G24"/>
    <mergeCell ref="E14:E15"/>
    <mergeCell ref="A16:N16"/>
    <mergeCell ref="I17:I19"/>
    <mergeCell ref="A8:A9"/>
    <mergeCell ref="P8:S8"/>
    <mergeCell ref="M8:M9"/>
    <mergeCell ref="N8:N9"/>
    <mergeCell ref="D8:D9"/>
    <mergeCell ref="H8:H9"/>
    <mergeCell ref="G8:G9"/>
    <mergeCell ref="T8:T9"/>
    <mergeCell ref="F8:F9"/>
    <mergeCell ref="F17:F19"/>
    <mergeCell ref="G17:G19"/>
    <mergeCell ref="A17:A19"/>
    <mergeCell ref="B17:B19"/>
    <mergeCell ref="D1:W4"/>
    <mergeCell ref="A1:B4"/>
    <mergeCell ref="F14:F15"/>
    <mergeCell ref="G14:G15"/>
    <mergeCell ref="I14:I15"/>
    <mergeCell ref="J14:J15"/>
    <mergeCell ref="K14:K15"/>
    <mergeCell ref="B8:B9"/>
    <mergeCell ref="I8:L8"/>
    <mergeCell ref="H14:H15"/>
    <mergeCell ref="A13:N13"/>
    <mergeCell ref="A14:A15"/>
    <mergeCell ref="B14:B15"/>
    <mergeCell ref="D14:D15"/>
    <mergeCell ref="A5:W5"/>
    <mergeCell ref="W8:W9"/>
    <mergeCell ref="R14:R15"/>
    <mergeCell ref="S14:S15"/>
    <mergeCell ref="T14:T15"/>
    <mergeCell ref="A10:A12"/>
  </mergeCells>
  <dataValidations count="3">
    <dataValidation type="textLength" operator="lessThanOrEqual" allowBlank="1" showInputMessage="1" showErrorMessage="1" promptTitle="Número máximo de caracteres" prompt="Esta celda tendrá máximo 400 caracteres" sqref="X13 X5:X9 X23:X65412 X16 X20">
      <formula1>400</formula1>
    </dataValidation>
    <dataValidation type="textLength" operator="lessThanOrEqual" allowBlank="1" showInputMessage="1" showErrorMessage="1" promptTitle="Número máximo de caracteres" prompt="Esta celda tendrá máximo 400 caracteres" sqref="X18 X19 X17">
      <formula1>800</formula1>
    </dataValidation>
    <dataValidation operator="lessThanOrEqual" allowBlank="1" showInputMessage="1" showErrorMessage="1" promptTitle="Número máximo de caracteres" prompt="Esta celda tendrá máximo 400 caracteres" sqref="X21:X22"/>
  </dataValidations>
  <printOptions/>
  <pageMargins left="0.3937007874015748" right="0" top="0.3937007874015748" bottom="0.3937007874015748" header="0.31496062992125984" footer="0.31496062992125984"/>
  <pageSetup horizontalDpi="600" verticalDpi="600" orientation="landscape" scale="65" r:id="rId4"/>
  <ignoredErrors>
    <ignoredError sqref="U13"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Tecnologico De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bgiraldo</dc:creator>
  <cp:keywords/>
  <dc:description/>
  <cp:lastModifiedBy>Jhoana</cp:lastModifiedBy>
  <dcterms:created xsi:type="dcterms:W3CDTF">2010-12-21T15:57:45Z</dcterms:created>
  <dcterms:modified xsi:type="dcterms:W3CDTF">2022-03-20T15:43:04Z</dcterms:modified>
  <cp:category/>
  <cp:version/>
  <cp:contentType/>
  <cp:contentStatus/>
</cp:coreProperties>
</file>