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602" activeTab="0"/>
  </bookViews>
  <sheets>
    <sheet name="Formulación" sheetId="1" r:id="rId1"/>
  </sheets>
  <definedNames>
    <definedName name="_xlnm.Print_Area" localSheetId="0">'Formulación'!$A$5:$W$33</definedName>
    <definedName name="_xlnm.Print_Titles" localSheetId="0">'Formulación'!$8:$9</definedName>
  </definedNames>
  <calcPr fullCalcOnLoad="1"/>
</workbook>
</file>

<file path=xl/comments1.xml><?xml version="1.0" encoding="utf-8"?>
<comments xmlns="http://schemas.openxmlformats.org/spreadsheetml/2006/main">
  <authors>
    <author>bgiraldo</author>
    <author>BGIRALDO</author>
    <author>Ayudas</author>
  </authors>
  <commentList>
    <comment ref="T8" authorId="0">
      <text>
        <r>
          <rPr>
            <sz val="8"/>
            <rFont val="Tahoma"/>
            <family val="2"/>
          </rPr>
          <t>Digite en esta celda el porcentaje de ejecución para cada actividad en valores de 0% a 100%</t>
        </r>
      </text>
    </comment>
    <comment ref="X8" authorId="1">
      <text>
        <r>
          <rPr>
            <b/>
            <sz val="9"/>
            <rFont val="Tahoma"/>
            <family val="2"/>
          </rPr>
          <t>En esta celda registre los detalles de la ejecución de la meta, Ejplo:</t>
        </r>
        <r>
          <rPr>
            <sz val="9"/>
            <rFont val="Tahoma"/>
            <family val="2"/>
          </rPr>
          <t xml:space="preserve">
No. De cursos realizados: temáticas, No. De participantes por cada curso
 . No. De convenios suscritos,   Nombre de las Entidades con las cuales se suscribieron.
 No. De programas Autoevaluados, Nombres de los programas Autoevaluados.
 No. De docentes en movilidad académica saliente, nombre del docente y lugar de destino.
 No. de Docentes en movilidad académica entrante, nombre del docente y lugar de procedencia
               </t>
        </r>
      </text>
    </comment>
    <comment ref="V8" authorId="2">
      <text>
        <r>
          <rPr>
            <b/>
            <sz val="9"/>
            <rFont val="Tahoma"/>
            <family val="2"/>
          </rPr>
          <t xml:space="preserve">Asigne la distribución porcentual acorde al criterio de la dependencia (revisando cual subproyecto pesa más para la dependencia en cuanto a gestión y recursos financieros), [la suma debe dar 100%]  
</t>
        </r>
      </text>
    </comment>
  </commentList>
</comments>
</file>

<file path=xl/sharedStrings.xml><?xml version="1.0" encoding="utf-8"?>
<sst xmlns="http://schemas.openxmlformats.org/spreadsheetml/2006/main" count="100" uniqueCount="71">
  <si>
    <t>Línea estratégica</t>
  </si>
  <si>
    <t>Avance físico programado %</t>
  </si>
  <si>
    <t>% ponderación del indicador</t>
  </si>
  <si>
    <t>ejecución Vs ponderación</t>
  </si>
  <si>
    <t>Evidencias de la ejecución del indicador</t>
  </si>
  <si>
    <t>Indicador</t>
  </si>
  <si>
    <t>Presupuesto 
  (millones de pesos)</t>
  </si>
  <si>
    <t>TOTAL  PLAN DE ACCIÓN</t>
  </si>
  <si>
    <t>Actividades</t>
  </si>
  <si>
    <t>TOTAL ACUMULADO INDICADOR</t>
  </si>
  <si>
    <t>% ejecución de la actividad</t>
  </si>
  <si>
    <t>% ejecución del indicador</t>
  </si>
  <si>
    <t>Logro de la Meta</t>
  </si>
  <si>
    <t>Marzo</t>
  </si>
  <si>
    <t>Junio</t>
  </si>
  <si>
    <t>Septiembre</t>
  </si>
  <si>
    <t>Diciembre</t>
  </si>
  <si>
    <t>Pagina 1 de 1</t>
  </si>
  <si>
    <t xml:space="preserve">Estrategia </t>
  </si>
  <si>
    <t>Versión: 02</t>
  </si>
  <si>
    <t>Meta (AÑO)</t>
  </si>
  <si>
    <t>Objetivo Estratégico</t>
  </si>
  <si>
    <t>Proyecto</t>
  </si>
  <si>
    <t>PLAN DE ACCIÓN - Vigencia: 2021</t>
  </si>
  <si>
    <t>LE5 Emprendimiento e Innovación</t>
  </si>
  <si>
    <t xml:space="preserve">O3 Implementar Comunicación 4.0 </t>
  </si>
  <si>
    <t>FIRMA RESPOSABLE DEPENDENCIA</t>
  </si>
  <si>
    <t>05030401-2021</t>
  </si>
  <si>
    <t>TdeA Conectado</t>
  </si>
  <si>
    <t>I1 COMUNIDAD – ENGAGEMENTen redes sociales</t>
  </si>
  <si>
    <t>I2 Tasa de conversión. Público impactado con las estrategias vs público captado</t>
  </si>
  <si>
    <t>Fecha de aprobación: Febrero 26 de 2021</t>
  </si>
  <si>
    <t>CENTRO DE PRODUCCIÓN Y MEDIOS</t>
  </si>
  <si>
    <t xml:space="preserve">LE3 Educación inclusiva </t>
  </si>
  <si>
    <t xml:space="preserve">O1 Incrementar cobertura en educación superior de calidad e  inclusiva </t>
  </si>
  <si>
    <t xml:space="preserve">E1 TdeA Inclusivo </t>
  </si>
  <si>
    <t xml:space="preserve">I7 Numero de campañas dirigidas a la educación inclusiva </t>
  </si>
  <si>
    <t>03010101-2021</t>
  </si>
  <si>
    <t>Educación inclusiva</t>
  </si>
  <si>
    <t>Conceptualización y planeación de la campaña</t>
  </si>
  <si>
    <t>Producir las piezas comunicacionales para las campañas</t>
  </si>
  <si>
    <t>Crear un informe con el análisis de las métricas de la gestión de las comunidades digitales</t>
  </si>
  <si>
    <t xml:space="preserve">LE1  Calidad Académica con Pertinencia </t>
  </si>
  <si>
    <t>O1 Consolidar  la  calidad  académica</t>
  </si>
  <si>
    <t>E1 Oferta académica pertinente y de calidad</t>
  </si>
  <si>
    <t>01010101-2021</t>
  </si>
  <si>
    <t>Oferta Académica pertinente y de calidad</t>
  </si>
  <si>
    <t>Definición de los cursos a los cuales se les va a producir recursos educativos</t>
  </si>
  <si>
    <t>Propuesta metodológica y de contenidos con el experto temático</t>
  </si>
  <si>
    <t xml:space="preserve">Producción de los recursos educativos </t>
  </si>
  <si>
    <t>Conceptualización y planeación de las campañas</t>
  </si>
  <si>
    <r>
      <rPr>
        <b/>
        <sz val="10"/>
        <color indexed="8"/>
        <rFont val="Calibri"/>
        <family val="2"/>
      </rPr>
      <t>I9 Apoyo Administrativo a la academia</t>
    </r>
    <r>
      <rPr>
        <sz val="10"/>
        <color indexed="8"/>
        <rFont val="Calibri"/>
        <family val="2"/>
      </rPr>
      <t xml:space="preserve">
(Número de cursos con recursos educativos digitales)</t>
    </r>
  </si>
  <si>
    <t>Crear un informe con el análisis de las métricas para determinar la tasa  ENGAGEMENTen redes sociales de la institución</t>
  </si>
  <si>
    <t>Proyecto escrito con la propuesta trasmedia</t>
  </si>
  <si>
    <r>
      <rPr>
        <b/>
        <sz val="10"/>
        <color indexed="8"/>
        <rFont val="Calibri"/>
        <family val="2"/>
      </rPr>
      <t xml:space="preserve">I9 Apoyo Administrativo a la academia </t>
    </r>
    <r>
      <rPr>
        <sz val="10"/>
        <color indexed="8"/>
        <rFont val="Calibri"/>
        <family val="2"/>
      </rPr>
      <t>(Número de proyectos transmedia para la difusión y apropiación social del conocimiento, la ciencia, la innovación y la tecnología)</t>
    </r>
  </si>
  <si>
    <r>
      <rPr>
        <b/>
        <sz val="10"/>
        <color indexed="8"/>
        <rFont val="Calibri"/>
        <family val="2"/>
      </rPr>
      <t>I9 Apoyo Administrativo a la academia</t>
    </r>
    <r>
      <rPr>
        <sz val="10"/>
        <color indexed="8"/>
        <rFont val="Calibri"/>
        <family val="2"/>
      </rPr>
      <t xml:space="preserve"> (Número de productos comunicacionales para la difusión y apropiación social del conocimiento)</t>
    </r>
  </si>
  <si>
    <t>Producción y realización de los productos comunicacionales</t>
  </si>
  <si>
    <t>Código: FO-PIN-02</t>
  </si>
  <si>
    <t>Código Proyecto</t>
  </si>
  <si>
    <t xml:space="preserve">Responsable </t>
  </si>
  <si>
    <t>Ponderación actividad</t>
  </si>
  <si>
    <t>Producción, realización y difusión de las campañas</t>
  </si>
  <si>
    <t xml:space="preserve">Oferta Académica pertinente y de calidad </t>
  </si>
  <si>
    <r>
      <rPr>
        <b/>
        <sz val="10"/>
        <color indexed="8"/>
        <rFont val="Calibri"/>
        <family val="2"/>
      </rPr>
      <t>I9 Apoyo Administrativo a la academia</t>
    </r>
    <r>
      <rPr>
        <sz val="10"/>
        <color indexed="8"/>
        <rFont val="Calibri"/>
        <family val="2"/>
      </rPr>
      <t xml:space="preserve">
(Número de campañas planeadas, producidas y publicadas)</t>
    </r>
  </si>
  <si>
    <t>Se definió la producción de 15 cursos virtuales con la Facultad de DYCF. Se produjo el curso de español para extranjeros, 3 diplomados virtuales</t>
  </si>
  <si>
    <t>Se elaboraron las campañas: Dale play al semestre, increipciones 2021-2, actualización de datos para egresados, campaña  trascender por colombia, campaña para programas de posgrados, campaña de inscripciones 2022, TdeA Gamers, campaña primer año de gestión rectoral, campaña política de inclusión y diversidad (Ver brief de campañas y piezas publicadas)</t>
  </si>
  <si>
    <t xml:space="preserve">Proyecto Web App Observatorio de Paz y Posconflicto está en producción. Se contruyó el modelo con la propuesta para el proyecto de investigación en Entomología Forense.  (Ver Prototipo Web App, ver propuesta Carpeta compartida One Drive)  </t>
  </si>
  <si>
    <t>Se proujo la campaña Ser diversos es ser libres para redes sociales. Se planteó y se realizaron piezas de la campaña TdeA Pluridiverso.</t>
  </si>
  <si>
    <t>Informe anual con el análisis de la métricas de enganche de los contenidos en redes sociales del TdeA.</t>
  </si>
  <si>
    <t>Informe global con las métricas anuales del comportamiento de la comunidad digital del TdeA en las diferentes redes sociales.</t>
  </si>
  <si>
    <t>DEPENDENCIA: Ayudas Educativas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</si>
</sst>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 $]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rgb="FF000000"/>
      </right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9" fontId="5" fillId="0" borderId="10" xfId="0" applyNumberFormat="1" applyFont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9" fontId="5" fillId="34" borderId="12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9" fontId="5" fillId="34" borderId="10" xfId="53" applyFont="1" applyFill="1" applyBorder="1" applyAlignment="1">
      <alignment horizontal="center" vertical="center"/>
    </xf>
    <xf numFmtId="9" fontId="5" fillId="0" borderId="10" xfId="53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9" fontId="5" fillId="34" borderId="10" xfId="53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9" fontId="5" fillId="0" borderId="10" xfId="53" applyFont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4" fillId="36" borderId="10" xfId="0" applyFont="1" applyFill="1" applyBorder="1" applyAlignment="1">
      <alignment horizontal="center" vertical="center" textRotation="90" wrapText="1"/>
    </xf>
    <xf numFmtId="9" fontId="5" fillId="36" borderId="10" xfId="0" applyNumberFormat="1" applyFont="1" applyFill="1" applyBorder="1" applyAlignment="1">
      <alignment horizontal="center" vertical="center"/>
    </xf>
    <xf numFmtId="9" fontId="5" fillId="34" borderId="13" xfId="0" applyNumberFormat="1" applyFont="1" applyFill="1" applyBorder="1" applyAlignment="1">
      <alignment vertical="center"/>
    </xf>
    <xf numFmtId="9" fontId="4" fillId="37" borderId="13" xfId="53" applyFont="1" applyFill="1" applyBorder="1" applyAlignment="1">
      <alignment horizontal="center" vertical="center" textRotation="90" wrapText="1"/>
    </xf>
    <xf numFmtId="0" fontId="0" fillId="35" borderId="14" xfId="0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left" vertical="center"/>
    </xf>
    <xf numFmtId="0" fontId="0" fillId="35" borderId="15" xfId="0" applyFill="1" applyBorder="1" applyAlignment="1">
      <alignment horizontal="center" vertical="center"/>
    </xf>
    <xf numFmtId="0" fontId="44" fillId="35" borderId="10" xfId="0" applyFont="1" applyFill="1" applyBorder="1" applyAlignment="1">
      <alignment vertical="center"/>
    </xf>
    <xf numFmtId="0" fontId="44" fillId="35" borderId="10" xfId="0" applyFont="1" applyFill="1" applyBorder="1" applyAlignment="1">
      <alignment vertical="center" wrapText="1"/>
    </xf>
    <xf numFmtId="0" fontId="0" fillId="35" borderId="16" xfId="0" applyFill="1" applyBorder="1" applyAlignment="1">
      <alignment horizontal="center" vertical="center"/>
    </xf>
    <xf numFmtId="0" fontId="3" fillId="35" borderId="0" xfId="0" applyFont="1" applyFill="1" applyAlignment="1">
      <alignment vertical="center"/>
    </xf>
    <xf numFmtId="0" fontId="3" fillId="35" borderId="0" xfId="0" applyFont="1" applyFill="1" applyAlignment="1">
      <alignment horizontal="center" vertical="center"/>
    </xf>
    <xf numFmtId="9" fontId="3" fillId="35" borderId="0" xfId="53" applyFont="1" applyFill="1" applyAlignment="1">
      <alignment horizontal="center" vertical="center"/>
    </xf>
    <xf numFmtId="49" fontId="0" fillId="35" borderId="0" xfId="0" applyNumberFormat="1" applyFill="1" applyAlignment="1">
      <alignment vertical="center"/>
    </xf>
    <xf numFmtId="0" fontId="0" fillId="35" borderId="0" xfId="0" applyFill="1" applyAlignment="1">
      <alignment vertical="center" wrapText="1"/>
    </xf>
    <xf numFmtId="9" fontId="0" fillId="35" borderId="0" xfId="53" applyFont="1" applyFill="1" applyAlignment="1">
      <alignment vertical="center"/>
    </xf>
    <xf numFmtId="0" fontId="0" fillId="35" borderId="17" xfId="0" applyFill="1" applyBorder="1" applyAlignment="1">
      <alignment vertical="center"/>
    </xf>
    <xf numFmtId="49" fontId="0" fillId="35" borderId="17" xfId="0" applyNumberFormat="1" applyFill="1" applyBorder="1" applyAlignment="1">
      <alignment vertical="center"/>
    </xf>
    <xf numFmtId="0" fontId="2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textRotation="90" wrapText="1"/>
    </xf>
    <xf numFmtId="9" fontId="4" fillId="38" borderId="13" xfId="53" applyFont="1" applyFill="1" applyBorder="1" applyAlignment="1">
      <alignment horizontal="center" vertical="center" textRotation="90" wrapText="1"/>
    </xf>
    <xf numFmtId="0" fontId="4" fillId="38" borderId="18" xfId="0" applyFont="1" applyFill="1" applyBorder="1" applyAlignment="1">
      <alignment horizontal="center" vertical="center" textRotation="90" wrapText="1"/>
    </xf>
    <xf numFmtId="9" fontId="5" fillId="36" borderId="13" xfId="0" applyNumberFormat="1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vertical="center" wrapText="1"/>
    </xf>
    <xf numFmtId="0" fontId="45" fillId="35" borderId="12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3" fontId="5" fillId="36" borderId="13" xfId="0" applyNumberFormat="1" applyFont="1" applyFill="1" applyBorder="1" applyAlignment="1">
      <alignment horizontal="center" vertical="center"/>
    </xf>
    <xf numFmtId="9" fontId="5" fillId="34" borderId="13" xfId="0" applyNumberFormat="1" applyFont="1" applyFill="1" applyBorder="1" applyAlignment="1">
      <alignment horizontal="center" vertical="center"/>
    </xf>
    <xf numFmtId="0" fontId="45" fillId="0" borderId="12" xfId="0" applyFont="1" applyBorder="1" applyAlignment="1">
      <alignment horizontal="left" vertical="top" wrapText="1"/>
    </xf>
    <xf numFmtId="9" fontId="5" fillId="38" borderId="10" xfId="0" applyNumberFormat="1" applyFont="1" applyFill="1" applyBorder="1" applyAlignment="1">
      <alignment horizontal="center" vertical="center"/>
    </xf>
    <xf numFmtId="9" fontId="4" fillId="38" borderId="10" xfId="53" applyFont="1" applyFill="1" applyBorder="1" applyAlignment="1">
      <alignment horizontal="center" vertical="center" textRotation="90" wrapText="1"/>
    </xf>
    <xf numFmtId="9" fontId="5" fillId="38" borderId="18" xfId="0" applyNumberFormat="1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vertical="center" wrapText="1"/>
    </xf>
    <xf numFmtId="0" fontId="45" fillId="35" borderId="10" xfId="0" applyFont="1" applyFill="1" applyBorder="1" applyAlignment="1">
      <alignment horizontal="left" vertical="center" wrapText="1"/>
    </xf>
    <xf numFmtId="0" fontId="45" fillId="0" borderId="12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left" vertical="center" wrapText="1"/>
    </xf>
    <xf numFmtId="9" fontId="5" fillId="33" borderId="19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9" fontId="5" fillId="33" borderId="13" xfId="0" applyNumberFormat="1" applyFont="1" applyFill="1" applyBorder="1" applyAlignment="1">
      <alignment horizontal="center" vertical="center"/>
    </xf>
    <xf numFmtId="164" fontId="46" fillId="39" borderId="2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textRotation="90" wrapText="1"/>
    </xf>
    <xf numFmtId="9" fontId="4" fillId="36" borderId="19" xfId="0" applyNumberFormat="1" applyFont="1" applyFill="1" applyBorder="1" applyAlignment="1">
      <alignment horizontal="center" vertical="center" wrapText="1"/>
    </xf>
    <xf numFmtId="9" fontId="4" fillId="36" borderId="10" xfId="0" applyNumberFormat="1" applyFont="1" applyFill="1" applyBorder="1" applyAlignment="1">
      <alignment vertical="center" wrapText="1"/>
    </xf>
    <xf numFmtId="0" fontId="43" fillId="40" borderId="1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9" fontId="5" fillId="33" borderId="13" xfId="0" applyNumberFormat="1" applyFont="1" applyFill="1" applyBorder="1" applyAlignment="1">
      <alignment horizontal="center" vertical="center"/>
    </xf>
    <xf numFmtId="9" fontId="5" fillId="33" borderId="19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9" fontId="5" fillId="35" borderId="10" xfId="53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textRotation="90" wrapText="1"/>
    </xf>
    <xf numFmtId="0" fontId="4" fillId="38" borderId="18" xfId="0" applyFont="1" applyFill="1" applyBorder="1" applyAlignment="1">
      <alignment horizontal="center" vertical="center" textRotation="90" wrapText="1"/>
    </xf>
    <xf numFmtId="0" fontId="4" fillId="38" borderId="19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0" fontId="4" fillId="37" borderId="10" xfId="0" applyFont="1" applyFill="1" applyBorder="1" applyAlignment="1">
      <alignment horizontal="center" vertical="center" textRotation="90" wrapText="1"/>
    </xf>
    <xf numFmtId="0" fontId="4" fillId="37" borderId="13" xfId="0" applyFont="1" applyFill="1" applyBorder="1" applyAlignment="1">
      <alignment horizontal="center" vertical="center" textRotation="90" wrapText="1"/>
    </xf>
    <xf numFmtId="0" fontId="4" fillId="37" borderId="19" xfId="0" applyFont="1" applyFill="1" applyBorder="1" applyAlignment="1">
      <alignment horizontal="center" vertical="center" textRotation="90" wrapText="1"/>
    </xf>
    <xf numFmtId="0" fontId="4" fillId="36" borderId="13" xfId="0" applyFont="1" applyFill="1" applyBorder="1" applyAlignment="1">
      <alignment horizontal="center" vertical="center" textRotation="90" wrapText="1"/>
    </xf>
    <xf numFmtId="0" fontId="4" fillId="36" borderId="19" xfId="0" applyFont="1" applyFill="1" applyBorder="1" applyAlignment="1">
      <alignment horizontal="center" vertical="center" textRotation="90" wrapText="1"/>
    </xf>
    <xf numFmtId="9" fontId="4" fillId="37" borderId="21" xfId="53" applyFont="1" applyFill="1" applyBorder="1" applyAlignment="1">
      <alignment horizontal="center" vertical="center" wrapText="1"/>
    </xf>
    <xf numFmtId="9" fontId="4" fillId="37" borderId="11" xfId="53" applyFont="1" applyFill="1" applyBorder="1" applyAlignment="1">
      <alignment horizontal="center" vertical="center" wrapText="1"/>
    </xf>
    <xf numFmtId="9" fontId="4" fillId="37" borderId="12" xfId="53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45" fillId="36" borderId="13" xfId="0" applyFont="1" applyFill="1" applyBorder="1" applyAlignment="1">
      <alignment horizontal="center" vertical="center"/>
    </xf>
    <xf numFmtId="0" fontId="45" fillId="36" borderId="18" xfId="0" applyFont="1" applyFill="1" applyBorder="1" applyAlignment="1">
      <alignment horizontal="center" vertical="center"/>
    </xf>
    <xf numFmtId="164" fontId="46" fillId="39" borderId="20" xfId="0" applyNumberFormat="1" applyFont="1" applyFill="1" applyBorder="1" applyAlignment="1">
      <alignment horizontal="center" vertical="center" wrapText="1"/>
    </xf>
    <xf numFmtId="164" fontId="46" fillId="39" borderId="28" xfId="0" applyNumberFormat="1" applyFont="1" applyFill="1" applyBorder="1" applyAlignment="1">
      <alignment horizontal="center" vertical="center" wrapText="1"/>
    </xf>
    <xf numFmtId="164" fontId="46" fillId="39" borderId="29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textRotation="90" wrapText="1"/>
    </xf>
    <xf numFmtId="9" fontId="5" fillId="38" borderId="10" xfId="0" applyNumberFormat="1" applyFont="1" applyFill="1" applyBorder="1" applyAlignment="1">
      <alignment horizontal="center" vertical="center"/>
    </xf>
    <xf numFmtId="9" fontId="4" fillId="0" borderId="13" xfId="53" applyFont="1" applyFill="1" applyBorder="1" applyAlignment="1">
      <alignment horizontal="center" vertical="center" wrapText="1"/>
    </xf>
    <xf numFmtId="9" fontId="4" fillId="0" borderId="19" xfId="53" applyFont="1" applyFill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9" fontId="5" fillId="38" borderId="13" xfId="0" applyNumberFormat="1" applyFont="1" applyFill="1" applyBorder="1" applyAlignment="1">
      <alignment horizontal="center" vertical="center"/>
    </xf>
    <xf numFmtId="9" fontId="5" fillId="38" borderId="19" xfId="0" applyNumberFormat="1" applyFont="1" applyFill="1" applyBorder="1" applyAlignment="1">
      <alignment horizontal="center" vertical="center"/>
    </xf>
    <xf numFmtId="9" fontId="5" fillId="36" borderId="13" xfId="0" applyNumberFormat="1" applyFont="1" applyFill="1" applyBorder="1" applyAlignment="1">
      <alignment horizontal="center" vertical="center"/>
    </xf>
    <xf numFmtId="9" fontId="5" fillId="36" borderId="19" xfId="0" applyNumberFormat="1" applyFont="1" applyFill="1" applyBorder="1" applyAlignment="1">
      <alignment horizontal="center" vertical="center"/>
    </xf>
    <xf numFmtId="9" fontId="5" fillId="34" borderId="13" xfId="0" applyNumberFormat="1" applyFont="1" applyFill="1" applyBorder="1" applyAlignment="1">
      <alignment horizontal="center" vertical="center"/>
    </xf>
    <xf numFmtId="9" fontId="5" fillId="34" borderId="18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142875</xdr:rowOff>
    </xdr:from>
    <xdr:to>
      <xdr:col>1</xdr:col>
      <xdr:colOff>838200</xdr:colOff>
      <xdr:row>3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1800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="90" zoomScaleNormal="90" zoomScaleSheetLayoutView="74" zoomScalePageLayoutView="0" workbookViewId="0" topLeftCell="A1">
      <selection activeCell="C8" sqref="C8:C9"/>
    </sheetView>
  </sheetViews>
  <sheetFormatPr defaultColWidth="11.421875" defaultRowHeight="15"/>
  <cols>
    <col min="1" max="1" width="16.421875" style="18" customWidth="1"/>
    <col min="2" max="3" width="16.00390625" style="18" customWidth="1"/>
    <col min="4" max="5" width="21.8515625" style="18" customWidth="1"/>
    <col min="6" max="6" width="18.7109375" style="32" customWidth="1"/>
    <col min="7" max="7" width="18.57421875" style="18" customWidth="1"/>
    <col min="8" max="8" width="8.28125" style="18" customWidth="1"/>
    <col min="9" max="12" width="5.8515625" style="18" customWidth="1"/>
    <col min="13" max="13" width="6.8515625" style="18" customWidth="1"/>
    <col min="14" max="14" width="23.00390625" style="33" customWidth="1"/>
    <col min="15" max="15" width="9.28125" style="18" customWidth="1"/>
    <col min="16" max="16" width="7.00390625" style="34" customWidth="1"/>
    <col min="17" max="17" width="7.140625" style="34" customWidth="1"/>
    <col min="18" max="18" width="6.140625" style="34" customWidth="1"/>
    <col min="19" max="19" width="5.7109375" style="34" customWidth="1"/>
    <col min="20" max="21" width="10.28125" style="18" customWidth="1"/>
    <col min="22" max="22" width="7.421875" style="18" customWidth="1"/>
    <col min="23" max="23" width="9.140625" style="18" customWidth="1"/>
    <col min="24" max="24" width="54.00390625" style="18" customWidth="1"/>
    <col min="25" max="25" width="11.8515625" style="18" bestFit="1" customWidth="1"/>
    <col min="26" max="16384" width="11.421875" style="18" customWidth="1"/>
  </cols>
  <sheetData>
    <row r="1" spans="1:24" ht="15">
      <c r="A1" s="108"/>
      <c r="B1" s="109"/>
      <c r="C1" s="23"/>
      <c r="D1" s="106" t="s">
        <v>23</v>
      </c>
      <c r="E1" s="106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24" t="s">
        <v>57</v>
      </c>
    </row>
    <row r="2" spans="1:24" ht="15">
      <c r="A2" s="110"/>
      <c r="B2" s="111"/>
      <c r="C2" s="25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26" t="s">
        <v>19</v>
      </c>
    </row>
    <row r="3" spans="1:24" ht="15">
      <c r="A3" s="110"/>
      <c r="B3" s="111"/>
      <c r="C3" s="25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27" t="s">
        <v>31</v>
      </c>
    </row>
    <row r="4" spans="1:24" ht="15">
      <c r="A4" s="112"/>
      <c r="B4" s="113"/>
      <c r="C4" s="28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26" t="s">
        <v>17</v>
      </c>
    </row>
    <row r="5" spans="1:24" ht="18.7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29"/>
    </row>
    <row r="6" spans="1:24" ht="18.75">
      <c r="A6" s="135" t="s">
        <v>70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31"/>
      <c r="Q6" s="31"/>
      <c r="R6" s="31"/>
      <c r="S6" s="31"/>
      <c r="T6" s="30"/>
      <c r="U6" s="30"/>
      <c r="V6" s="30"/>
      <c r="W6" s="30"/>
      <c r="X6" s="30"/>
    </row>
    <row r="7" ht="15"/>
    <row r="8" spans="1:24" ht="26.25" customHeight="1">
      <c r="A8" s="114" t="s">
        <v>0</v>
      </c>
      <c r="B8" s="114" t="s">
        <v>21</v>
      </c>
      <c r="C8" s="129" t="s">
        <v>18</v>
      </c>
      <c r="D8" s="129" t="s">
        <v>58</v>
      </c>
      <c r="E8" s="129" t="s">
        <v>22</v>
      </c>
      <c r="F8" s="114" t="s">
        <v>59</v>
      </c>
      <c r="G8" s="114" t="s">
        <v>5</v>
      </c>
      <c r="H8" s="121" t="s">
        <v>20</v>
      </c>
      <c r="I8" s="116" t="s">
        <v>12</v>
      </c>
      <c r="J8" s="117"/>
      <c r="K8" s="117"/>
      <c r="L8" s="118"/>
      <c r="M8" s="121" t="s">
        <v>6</v>
      </c>
      <c r="N8" s="114" t="s">
        <v>8</v>
      </c>
      <c r="O8" s="121" t="s">
        <v>60</v>
      </c>
      <c r="P8" s="126" t="s">
        <v>1</v>
      </c>
      <c r="Q8" s="127"/>
      <c r="R8" s="127"/>
      <c r="S8" s="128"/>
      <c r="T8" s="124" t="s">
        <v>10</v>
      </c>
      <c r="U8" s="122" t="s">
        <v>11</v>
      </c>
      <c r="V8" s="122" t="s">
        <v>2</v>
      </c>
      <c r="W8" s="121" t="s">
        <v>3</v>
      </c>
      <c r="X8" s="75" t="s">
        <v>4</v>
      </c>
    </row>
    <row r="9" spans="1:24" ht="70.5" customHeight="1">
      <c r="A9" s="115"/>
      <c r="B9" s="115"/>
      <c r="C9" s="129"/>
      <c r="D9" s="129"/>
      <c r="E9" s="129"/>
      <c r="F9" s="114"/>
      <c r="G9" s="114"/>
      <c r="H9" s="121"/>
      <c r="I9" s="19" t="s">
        <v>13</v>
      </c>
      <c r="J9" s="19" t="s">
        <v>14</v>
      </c>
      <c r="K9" s="19" t="s">
        <v>15</v>
      </c>
      <c r="L9" s="19" t="s">
        <v>16</v>
      </c>
      <c r="M9" s="121"/>
      <c r="N9" s="114"/>
      <c r="O9" s="121"/>
      <c r="P9" s="22" t="s">
        <v>13</v>
      </c>
      <c r="Q9" s="22" t="s">
        <v>14</v>
      </c>
      <c r="R9" s="22" t="s">
        <v>15</v>
      </c>
      <c r="S9" s="22" t="s">
        <v>16</v>
      </c>
      <c r="T9" s="125"/>
      <c r="U9" s="123"/>
      <c r="V9" s="123"/>
      <c r="W9" s="121"/>
      <c r="X9" s="75"/>
    </row>
    <row r="10" spans="1:24" ht="70.5" customHeight="1">
      <c r="A10" s="136" t="s">
        <v>42</v>
      </c>
      <c r="B10" s="137" t="s">
        <v>43</v>
      </c>
      <c r="C10" s="94" t="s">
        <v>44</v>
      </c>
      <c r="D10" s="91" t="s">
        <v>45</v>
      </c>
      <c r="E10" s="96" t="s">
        <v>62</v>
      </c>
      <c r="F10" s="76" t="s">
        <v>32</v>
      </c>
      <c r="G10" s="80" t="s">
        <v>51</v>
      </c>
      <c r="H10" s="83">
        <v>15</v>
      </c>
      <c r="I10" s="124"/>
      <c r="J10" s="124">
        <v>16</v>
      </c>
      <c r="K10" s="124"/>
      <c r="L10" s="124"/>
      <c r="M10" s="132">
        <v>60</v>
      </c>
      <c r="N10" s="54" t="s">
        <v>47</v>
      </c>
      <c r="O10" s="11">
        <v>0.15</v>
      </c>
      <c r="P10" s="17">
        <v>1</v>
      </c>
      <c r="Q10" s="17"/>
      <c r="R10" s="17"/>
      <c r="S10" s="17"/>
      <c r="T10" s="67">
        <v>1</v>
      </c>
      <c r="U10" s="12">
        <f>+T10*O10</f>
        <v>0.15</v>
      </c>
      <c r="V10" s="101"/>
      <c r="W10" s="101"/>
      <c r="X10" s="98" t="s">
        <v>64</v>
      </c>
    </row>
    <row r="11" spans="1:24" ht="70.5" customHeight="1">
      <c r="A11" s="136"/>
      <c r="B11" s="137"/>
      <c r="C11" s="138"/>
      <c r="D11" s="91"/>
      <c r="E11" s="119"/>
      <c r="F11" s="76"/>
      <c r="G11" s="81"/>
      <c r="H11" s="84"/>
      <c r="I11" s="139"/>
      <c r="J11" s="139"/>
      <c r="K11" s="139"/>
      <c r="L11" s="139"/>
      <c r="M11" s="134"/>
      <c r="N11" s="54" t="s">
        <v>48</v>
      </c>
      <c r="O11" s="11">
        <v>0.15</v>
      </c>
      <c r="P11" s="17"/>
      <c r="Q11" s="17">
        <v>1</v>
      </c>
      <c r="R11" s="17"/>
      <c r="S11" s="17"/>
      <c r="T11" s="67">
        <v>1</v>
      </c>
      <c r="U11" s="12">
        <f>+T11*O11</f>
        <v>0.15</v>
      </c>
      <c r="V11" s="102"/>
      <c r="W11" s="102"/>
      <c r="X11" s="99"/>
    </row>
    <row r="12" spans="1:24" ht="70.5" customHeight="1">
      <c r="A12" s="136"/>
      <c r="B12" s="137"/>
      <c r="C12" s="95"/>
      <c r="D12" s="91"/>
      <c r="E12" s="97"/>
      <c r="F12" s="76"/>
      <c r="G12" s="82"/>
      <c r="H12" s="85"/>
      <c r="I12" s="125"/>
      <c r="J12" s="125"/>
      <c r="K12" s="125"/>
      <c r="L12" s="125"/>
      <c r="M12" s="133"/>
      <c r="N12" s="54" t="s">
        <v>49</v>
      </c>
      <c r="O12" s="11">
        <v>0.7</v>
      </c>
      <c r="P12" s="17"/>
      <c r="Q12" s="17">
        <v>0.25</v>
      </c>
      <c r="R12" s="17">
        <v>0.5</v>
      </c>
      <c r="S12" s="17">
        <v>1</v>
      </c>
      <c r="T12" s="67">
        <v>1</v>
      </c>
      <c r="U12" s="12">
        <f>+T12*O12</f>
        <v>0.7</v>
      </c>
      <c r="V12" s="103"/>
      <c r="W12" s="103"/>
      <c r="X12" s="100"/>
    </row>
    <row r="13" spans="1:24" ht="30" customHeight="1">
      <c r="A13" s="87" t="s">
        <v>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9"/>
      <c r="O13" s="55">
        <f>SUM(O10:O12)</f>
        <v>1</v>
      </c>
      <c r="P13" s="39"/>
      <c r="Q13" s="39"/>
      <c r="R13" s="39"/>
      <c r="S13" s="39"/>
      <c r="T13" s="55"/>
      <c r="U13" s="55">
        <f>SUM(U10:U12)</f>
        <v>1</v>
      </c>
      <c r="V13" s="55">
        <v>0.25</v>
      </c>
      <c r="W13" s="55">
        <f>V13*U13</f>
        <v>0.25</v>
      </c>
      <c r="X13" s="39"/>
    </row>
    <row r="14" spans="1:24" ht="36" customHeight="1">
      <c r="A14" s="136" t="s">
        <v>42</v>
      </c>
      <c r="B14" s="137" t="s">
        <v>43</v>
      </c>
      <c r="C14" s="94" t="s">
        <v>44</v>
      </c>
      <c r="D14" s="91" t="s">
        <v>45</v>
      </c>
      <c r="E14" s="96" t="s">
        <v>46</v>
      </c>
      <c r="F14" s="76" t="s">
        <v>32</v>
      </c>
      <c r="G14" s="80" t="s">
        <v>63</v>
      </c>
      <c r="H14" s="83">
        <v>8</v>
      </c>
      <c r="I14" s="124">
        <v>2</v>
      </c>
      <c r="J14" s="124">
        <v>2</v>
      </c>
      <c r="K14" s="124">
        <v>3</v>
      </c>
      <c r="L14" s="124">
        <v>2</v>
      </c>
      <c r="M14" s="132">
        <v>30</v>
      </c>
      <c r="N14" s="58" t="s">
        <v>50</v>
      </c>
      <c r="O14" s="11">
        <v>0.3</v>
      </c>
      <c r="P14" s="17">
        <v>1</v>
      </c>
      <c r="Q14" s="17"/>
      <c r="R14" s="17"/>
      <c r="S14" s="17"/>
      <c r="T14" s="67">
        <v>1</v>
      </c>
      <c r="U14" s="12">
        <f>+T14*O14</f>
        <v>0.3</v>
      </c>
      <c r="V14" s="140"/>
      <c r="W14" s="140"/>
      <c r="X14" s="141" t="s">
        <v>65</v>
      </c>
    </row>
    <row r="15" spans="1:24" ht="66.75" customHeight="1">
      <c r="A15" s="136"/>
      <c r="B15" s="137"/>
      <c r="C15" s="95"/>
      <c r="D15" s="91"/>
      <c r="E15" s="97"/>
      <c r="F15" s="76"/>
      <c r="G15" s="82"/>
      <c r="H15" s="85"/>
      <c r="I15" s="125"/>
      <c r="J15" s="125"/>
      <c r="K15" s="125"/>
      <c r="L15" s="125"/>
      <c r="M15" s="134"/>
      <c r="N15" s="59" t="s">
        <v>61</v>
      </c>
      <c r="O15" s="11">
        <v>0.7</v>
      </c>
      <c r="P15" s="17"/>
      <c r="Q15" s="17">
        <v>0.35</v>
      </c>
      <c r="R15" s="17">
        <v>0.7</v>
      </c>
      <c r="S15" s="17">
        <v>1</v>
      </c>
      <c r="T15" s="67">
        <v>1</v>
      </c>
      <c r="U15" s="12">
        <f>+T15*O15</f>
        <v>0.7</v>
      </c>
      <c r="V15" s="140"/>
      <c r="W15" s="140"/>
      <c r="X15" s="142"/>
    </row>
    <row r="16" spans="1:24" ht="38.25" customHeight="1">
      <c r="A16" s="55" t="s">
        <v>9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>
        <f>SUM(O14:O15)</f>
        <v>1</v>
      </c>
      <c r="P16" s="55"/>
      <c r="Q16" s="55"/>
      <c r="R16" s="55"/>
      <c r="S16" s="55"/>
      <c r="T16" s="55"/>
      <c r="U16" s="55">
        <f>SUM(U14:U15)</f>
        <v>1</v>
      </c>
      <c r="V16" s="55">
        <v>0.25</v>
      </c>
      <c r="W16" s="55">
        <f>+V16*U16</f>
        <v>0.25</v>
      </c>
      <c r="X16" s="55"/>
    </row>
    <row r="17" spans="1:24" ht="97.5" customHeight="1">
      <c r="A17" s="136" t="s">
        <v>42</v>
      </c>
      <c r="B17" s="137" t="s">
        <v>43</v>
      </c>
      <c r="C17" s="137" t="s">
        <v>44</v>
      </c>
      <c r="D17" s="91" t="s">
        <v>45</v>
      </c>
      <c r="E17" s="153" t="s">
        <v>46</v>
      </c>
      <c r="F17" s="76" t="s">
        <v>32</v>
      </c>
      <c r="G17" s="16" t="s">
        <v>54</v>
      </c>
      <c r="H17" s="63">
        <v>2</v>
      </c>
      <c r="I17" s="66"/>
      <c r="J17" s="66">
        <v>1</v>
      </c>
      <c r="K17" s="66"/>
      <c r="L17" s="66">
        <v>1</v>
      </c>
      <c r="M17" s="132">
        <v>30</v>
      </c>
      <c r="N17" s="61" t="s">
        <v>53</v>
      </c>
      <c r="O17" s="11">
        <v>0.5</v>
      </c>
      <c r="P17" s="17">
        <v>0.25</v>
      </c>
      <c r="Q17" s="17">
        <v>0.5</v>
      </c>
      <c r="R17" s="17">
        <v>0.75</v>
      </c>
      <c r="S17" s="17">
        <v>1</v>
      </c>
      <c r="T17" s="68">
        <v>1</v>
      </c>
      <c r="U17" s="12">
        <f>+T17*O17</f>
        <v>0.5</v>
      </c>
      <c r="V17" s="145"/>
      <c r="W17" s="57"/>
      <c r="X17" s="141" t="s">
        <v>66</v>
      </c>
    </row>
    <row r="18" spans="1:24" ht="110.25" customHeight="1">
      <c r="A18" s="136"/>
      <c r="B18" s="137"/>
      <c r="C18" s="137"/>
      <c r="D18" s="91"/>
      <c r="E18" s="153"/>
      <c r="F18" s="76"/>
      <c r="G18" s="16" t="s">
        <v>55</v>
      </c>
      <c r="H18" s="63">
        <v>10</v>
      </c>
      <c r="I18" s="66"/>
      <c r="J18" s="66">
        <v>4</v>
      </c>
      <c r="K18" s="66"/>
      <c r="L18" s="66">
        <v>2</v>
      </c>
      <c r="M18" s="134"/>
      <c r="N18" s="61" t="s">
        <v>56</v>
      </c>
      <c r="O18" s="11">
        <v>0.5</v>
      </c>
      <c r="P18" s="17">
        <v>0.25</v>
      </c>
      <c r="Q18" s="17">
        <v>0.5</v>
      </c>
      <c r="R18" s="17">
        <v>0.75</v>
      </c>
      <c r="S18" s="17">
        <v>1</v>
      </c>
      <c r="T18" s="68">
        <v>0.8</v>
      </c>
      <c r="U18" s="64">
        <f>+T18*O18</f>
        <v>0.4</v>
      </c>
      <c r="V18" s="146"/>
      <c r="W18" s="57"/>
      <c r="X18" s="142"/>
    </row>
    <row r="19" spans="1:24" ht="30" customHeight="1">
      <c r="A19" s="87" t="s">
        <v>9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9"/>
      <c r="O19" s="55">
        <f>SUM(O14:O15)</f>
        <v>1</v>
      </c>
      <c r="P19" s="39"/>
      <c r="Q19" s="39"/>
      <c r="R19" s="39"/>
      <c r="S19" s="39"/>
      <c r="T19" s="55"/>
      <c r="U19" s="55">
        <f>SUM(U17:U18)</f>
        <v>0.9</v>
      </c>
      <c r="V19" s="55">
        <v>0.2</v>
      </c>
      <c r="W19" s="55">
        <f>V19*U19</f>
        <v>0.18000000000000002</v>
      </c>
      <c r="X19" s="56"/>
    </row>
    <row r="20" spans="1:24" ht="70.5" customHeight="1">
      <c r="A20" s="136" t="s">
        <v>33</v>
      </c>
      <c r="B20" s="137" t="s">
        <v>34</v>
      </c>
      <c r="C20" s="94" t="s">
        <v>35</v>
      </c>
      <c r="D20" s="91" t="s">
        <v>37</v>
      </c>
      <c r="E20" s="96" t="s">
        <v>38</v>
      </c>
      <c r="F20" s="76" t="s">
        <v>32</v>
      </c>
      <c r="G20" s="77" t="s">
        <v>36</v>
      </c>
      <c r="H20" s="79">
        <v>2</v>
      </c>
      <c r="I20" s="124"/>
      <c r="J20" s="124"/>
      <c r="K20" s="124">
        <v>1</v>
      </c>
      <c r="L20" s="124">
        <v>1</v>
      </c>
      <c r="M20" s="132">
        <v>55</v>
      </c>
      <c r="N20" s="42" t="s">
        <v>39</v>
      </c>
      <c r="O20" s="11">
        <v>0.2</v>
      </c>
      <c r="P20" s="17">
        <v>0.5</v>
      </c>
      <c r="Q20" s="17">
        <v>1</v>
      </c>
      <c r="R20" s="17"/>
      <c r="S20" s="17"/>
      <c r="T20" s="20">
        <v>1</v>
      </c>
      <c r="U20" s="62">
        <f>T20*O20</f>
        <v>0.2</v>
      </c>
      <c r="V20" s="101"/>
      <c r="W20" s="40"/>
      <c r="X20" s="104" t="s">
        <v>67</v>
      </c>
    </row>
    <row r="21" spans="1:24" ht="70.5" customHeight="1">
      <c r="A21" s="136"/>
      <c r="B21" s="137"/>
      <c r="C21" s="95"/>
      <c r="D21" s="91"/>
      <c r="E21" s="97"/>
      <c r="F21" s="76"/>
      <c r="G21" s="78"/>
      <c r="H21" s="79"/>
      <c r="I21" s="125"/>
      <c r="J21" s="125"/>
      <c r="K21" s="125"/>
      <c r="L21" s="125"/>
      <c r="M21" s="134"/>
      <c r="N21" s="43" t="s">
        <v>40</v>
      </c>
      <c r="O21" s="11">
        <v>0.8</v>
      </c>
      <c r="P21" s="17"/>
      <c r="Q21" s="17">
        <v>0.5</v>
      </c>
      <c r="R21" s="17">
        <v>1</v>
      </c>
      <c r="S21" s="17"/>
      <c r="T21" s="41">
        <v>1</v>
      </c>
      <c r="U21" s="12">
        <f>T21*O21</f>
        <v>0.8</v>
      </c>
      <c r="V21" s="103"/>
      <c r="W21" s="40"/>
      <c r="X21" s="105"/>
    </row>
    <row r="22" spans="1:24" ht="50.25" customHeight="1">
      <c r="A22" s="87" t="s">
        <v>9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  <c r="O22" s="55">
        <f>SUM(O20:O21)</f>
        <v>1</v>
      </c>
      <c r="P22" s="39"/>
      <c r="Q22" s="39"/>
      <c r="R22" s="39"/>
      <c r="S22" s="39"/>
      <c r="T22" s="38"/>
      <c r="U22" s="55">
        <f>SUM(U20:U21)</f>
        <v>1</v>
      </c>
      <c r="V22" s="55">
        <v>0.15</v>
      </c>
      <c r="W22" s="55">
        <f>V22*U22</f>
        <v>0.15</v>
      </c>
      <c r="X22" s="37"/>
    </row>
    <row r="23" spans="1:24" ht="94.5" customHeight="1">
      <c r="A23" s="46" t="s">
        <v>24</v>
      </c>
      <c r="B23" s="47" t="s">
        <v>25</v>
      </c>
      <c r="C23" s="48" t="s">
        <v>25</v>
      </c>
      <c r="D23" s="49" t="s">
        <v>27</v>
      </c>
      <c r="E23" s="50" t="s">
        <v>28</v>
      </c>
      <c r="F23" s="44" t="s">
        <v>32</v>
      </c>
      <c r="G23" s="51" t="s">
        <v>29</v>
      </c>
      <c r="H23" s="45">
        <v>10000</v>
      </c>
      <c r="I23" s="52"/>
      <c r="J23" s="52"/>
      <c r="K23" s="52"/>
      <c r="L23" s="52">
        <v>1</v>
      </c>
      <c r="M23" s="65">
        <v>500</v>
      </c>
      <c r="N23" s="60" t="s">
        <v>52</v>
      </c>
      <c r="O23" s="1">
        <v>1</v>
      </c>
      <c r="P23" s="10"/>
      <c r="Q23" s="17"/>
      <c r="R23" s="17"/>
      <c r="S23" s="10">
        <v>1</v>
      </c>
      <c r="T23" s="20">
        <v>1</v>
      </c>
      <c r="U23" s="2">
        <f>+T23*O23</f>
        <v>1</v>
      </c>
      <c r="V23" s="21"/>
      <c r="W23" s="53"/>
      <c r="X23" s="69" t="s">
        <v>68</v>
      </c>
    </row>
    <row r="24" spans="1:24" ht="39" customHeight="1">
      <c r="A24" s="87" t="s">
        <v>9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9"/>
      <c r="O24" s="3">
        <f>+O23</f>
        <v>1</v>
      </c>
      <c r="P24" s="9"/>
      <c r="Q24" s="15"/>
      <c r="R24" s="15"/>
      <c r="S24" s="15"/>
      <c r="T24" s="3"/>
      <c r="U24" s="3">
        <f>U23</f>
        <v>1</v>
      </c>
      <c r="V24" s="3">
        <v>0.15</v>
      </c>
      <c r="W24" s="3">
        <f>+V24*U24</f>
        <v>0.15</v>
      </c>
      <c r="X24" s="6"/>
    </row>
    <row r="25" spans="1:24" ht="51" customHeight="1">
      <c r="A25" s="90" t="s">
        <v>24</v>
      </c>
      <c r="B25" s="91" t="s">
        <v>25</v>
      </c>
      <c r="C25" s="80" t="s">
        <v>25</v>
      </c>
      <c r="D25" s="91" t="s">
        <v>27</v>
      </c>
      <c r="E25" s="96" t="s">
        <v>28</v>
      </c>
      <c r="F25" s="76" t="s">
        <v>32</v>
      </c>
      <c r="G25" s="90" t="s">
        <v>30</v>
      </c>
      <c r="H25" s="86">
        <v>0.16</v>
      </c>
      <c r="I25" s="130"/>
      <c r="J25" s="130"/>
      <c r="K25" s="130"/>
      <c r="L25" s="130">
        <v>1</v>
      </c>
      <c r="M25" s="132">
        <v>100</v>
      </c>
      <c r="N25" s="92" t="s">
        <v>41</v>
      </c>
      <c r="O25" s="143">
        <v>1</v>
      </c>
      <c r="P25" s="143"/>
      <c r="Q25" s="143"/>
      <c r="R25" s="143"/>
      <c r="S25" s="143">
        <v>1</v>
      </c>
      <c r="T25" s="147">
        <v>1</v>
      </c>
      <c r="U25" s="73">
        <f>T25*O25</f>
        <v>1</v>
      </c>
      <c r="V25" s="149"/>
      <c r="W25" s="149"/>
      <c r="X25" s="151" t="s">
        <v>69</v>
      </c>
    </row>
    <row r="26" spans="1:24" ht="51" customHeight="1">
      <c r="A26" s="90"/>
      <c r="B26" s="91"/>
      <c r="C26" s="81"/>
      <c r="D26" s="91"/>
      <c r="E26" s="119"/>
      <c r="F26" s="76"/>
      <c r="G26" s="90"/>
      <c r="H26" s="86"/>
      <c r="I26" s="131"/>
      <c r="J26" s="131"/>
      <c r="K26" s="131"/>
      <c r="L26" s="131"/>
      <c r="M26" s="133"/>
      <c r="N26" s="93"/>
      <c r="O26" s="144"/>
      <c r="P26" s="144"/>
      <c r="Q26" s="144"/>
      <c r="R26" s="144"/>
      <c r="S26" s="144"/>
      <c r="T26" s="148"/>
      <c r="U26" s="74"/>
      <c r="V26" s="150"/>
      <c r="W26" s="150"/>
      <c r="X26" s="152"/>
    </row>
    <row r="27" spans="1:24" ht="30.75" customHeight="1">
      <c r="A27" s="87" t="s">
        <v>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9"/>
      <c r="O27" s="13">
        <f>O25</f>
        <v>1</v>
      </c>
      <c r="P27" s="15"/>
      <c r="Q27" s="15"/>
      <c r="R27" s="15"/>
      <c r="S27" s="15"/>
      <c r="T27" s="13"/>
      <c r="U27" s="13">
        <f>U25</f>
        <v>1</v>
      </c>
      <c r="V27" s="7">
        <f>V25</f>
        <v>0</v>
      </c>
      <c r="W27" s="13">
        <f>+V27*U27</f>
        <v>0</v>
      </c>
      <c r="X27" s="14"/>
    </row>
    <row r="28" spans="1:24" ht="30.75" customHeight="1">
      <c r="A28" s="87" t="s">
        <v>7</v>
      </c>
      <c r="B28" s="88"/>
      <c r="C28" s="88"/>
      <c r="D28" s="88"/>
      <c r="E28" s="88"/>
      <c r="F28" s="88"/>
      <c r="G28" s="88"/>
      <c r="H28" s="4"/>
      <c r="I28" s="4"/>
      <c r="J28" s="4"/>
      <c r="K28" s="4"/>
      <c r="L28" s="4"/>
      <c r="M28" s="5">
        <f>+M25+M23+M20+M17+M14+M10</f>
        <v>775</v>
      </c>
      <c r="N28" s="8"/>
      <c r="O28" s="5"/>
      <c r="P28" s="70"/>
      <c r="Q28" s="71"/>
      <c r="R28" s="71"/>
      <c r="S28" s="71"/>
      <c r="T28" s="71"/>
      <c r="U28" s="72"/>
      <c r="V28" s="7">
        <f>+V13+V16+V19+V22+V24+V27</f>
        <v>1</v>
      </c>
      <c r="W28" s="7">
        <f>+W13+W16+W19+W22+W24+W27</f>
        <v>0.9800000000000001</v>
      </c>
      <c r="X28" s="14"/>
    </row>
    <row r="31" spans="1:6" ht="15">
      <c r="A31" s="35"/>
      <c r="B31" s="35"/>
      <c r="C31" s="35"/>
      <c r="D31" s="35"/>
      <c r="E31" s="35"/>
      <c r="F31" s="36"/>
    </row>
    <row r="32" ht="15">
      <c r="A32" s="18" t="s">
        <v>26</v>
      </c>
    </row>
  </sheetData>
  <sheetProtection/>
  <mergeCells count="109">
    <mergeCell ref="A20:A21"/>
    <mergeCell ref="B20:B21"/>
    <mergeCell ref="V14:V15"/>
    <mergeCell ref="C14:C15"/>
    <mergeCell ref="D14:D15"/>
    <mergeCell ref="E14:E15"/>
    <mergeCell ref="F14:F15"/>
    <mergeCell ref="G14:G15"/>
    <mergeCell ref="H14:H15"/>
    <mergeCell ref="I14:I15"/>
    <mergeCell ref="J14:J15"/>
    <mergeCell ref="I20:I21"/>
    <mergeCell ref="J20:J21"/>
    <mergeCell ref="K20:K21"/>
    <mergeCell ref="L20:L21"/>
    <mergeCell ref="M17:M18"/>
    <mergeCell ref="A19:N19"/>
    <mergeCell ref="A17:A18"/>
    <mergeCell ref="B17:B18"/>
    <mergeCell ref="C17:C18"/>
    <mergeCell ref="D17:D18"/>
    <mergeCell ref="E17:E18"/>
    <mergeCell ref="F17:F18"/>
    <mergeCell ref="W14:W15"/>
    <mergeCell ref="X14:X15"/>
    <mergeCell ref="O25:O26"/>
    <mergeCell ref="P25:P26"/>
    <mergeCell ref="Q25:Q26"/>
    <mergeCell ref="R25:R26"/>
    <mergeCell ref="S25:S26"/>
    <mergeCell ref="X17:X18"/>
    <mergeCell ref="V17:V18"/>
    <mergeCell ref="T25:T26"/>
    <mergeCell ref="V20:V21"/>
    <mergeCell ref="V25:V26"/>
    <mergeCell ref="W25:W26"/>
    <mergeCell ref="X25:X26"/>
    <mergeCell ref="A6:O6"/>
    <mergeCell ref="O8:O9"/>
    <mergeCell ref="E8:E9"/>
    <mergeCell ref="C25:C26"/>
    <mergeCell ref="F25:F26"/>
    <mergeCell ref="G25:G26"/>
    <mergeCell ref="I25:I26"/>
    <mergeCell ref="J25:J26"/>
    <mergeCell ref="K25:K26"/>
    <mergeCell ref="A10:A12"/>
    <mergeCell ref="B10:B12"/>
    <mergeCell ref="C10:C12"/>
    <mergeCell ref="D10:D12"/>
    <mergeCell ref="E10:E12"/>
    <mergeCell ref="A22:N22"/>
    <mergeCell ref="K14:K15"/>
    <mergeCell ref="L14:L15"/>
    <mergeCell ref="M14:M15"/>
    <mergeCell ref="I10:I12"/>
    <mergeCell ref="J10:J12"/>
    <mergeCell ref="K10:K12"/>
    <mergeCell ref="L10:L12"/>
    <mergeCell ref="A14:A15"/>
    <mergeCell ref="B14:B15"/>
    <mergeCell ref="D1:W4"/>
    <mergeCell ref="A1:B4"/>
    <mergeCell ref="B8:B9"/>
    <mergeCell ref="I8:L8"/>
    <mergeCell ref="A28:G28"/>
    <mergeCell ref="E25:E26"/>
    <mergeCell ref="A5:W5"/>
    <mergeCell ref="W8:W9"/>
    <mergeCell ref="H8:H9"/>
    <mergeCell ref="G8:G9"/>
    <mergeCell ref="V8:V9"/>
    <mergeCell ref="T8:T9"/>
    <mergeCell ref="F8:F9"/>
    <mergeCell ref="A8:A9"/>
    <mergeCell ref="P8:S8"/>
    <mergeCell ref="M8:M9"/>
    <mergeCell ref="N8:N9"/>
    <mergeCell ref="D8:D9"/>
    <mergeCell ref="A27:N27"/>
    <mergeCell ref="U8:U9"/>
    <mergeCell ref="C8:C9"/>
    <mergeCell ref="L25:L26"/>
    <mergeCell ref="M25:M26"/>
    <mergeCell ref="M20:M21"/>
    <mergeCell ref="P28:U28"/>
    <mergeCell ref="U25:U26"/>
    <mergeCell ref="X8:X9"/>
    <mergeCell ref="F20:F21"/>
    <mergeCell ref="G20:G21"/>
    <mergeCell ref="H20:H21"/>
    <mergeCell ref="G10:G12"/>
    <mergeCell ref="H10:H12"/>
    <mergeCell ref="F10:F12"/>
    <mergeCell ref="H25:H26"/>
    <mergeCell ref="A24:N24"/>
    <mergeCell ref="A25:A26"/>
    <mergeCell ref="B25:B26"/>
    <mergeCell ref="D25:D26"/>
    <mergeCell ref="N25:N26"/>
    <mergeCell ref="C20:C21"/>
    <mergeCell ref="D20:D21"/>
    <mergeCell ref="E20:E21"/>
    <mergeCell ref="X10:X12"/>
    <mergeCell ref="V10:V12"/>
    <mergeCell ref="W10:W12"/>
    <mergeCell ref="X20:X21"/>
    <mergeCell ref="M10:M12"/>
    <mergeCell ref="A13:N13"/>
  </mergeCells>
  <dataValidations count="1">
    <dataValidation type="textLength" operator="lessThanOrEqual" allowBlank="1" showInputMessage="1" showErrorMessage="1" promptTitle="Número máximo de caracteres" prompt="Esta celda tendrá máximo 400 caracteres" sqref="X24 X27:X65416 X5:X10 X22 X13:X14 X19:X20">
      <formula1>400</formula1>
    </dataValidation>
  </dataValidations>
  <printOptions/>
  <pageMargins left="0.3937007874015748" right="0" top="0.3937007874015748" bottom="0.3937007874015748" header="0.31496062992125984" footer="0.31496062992125984"/>
  <pageSetup horizontalDpi="600" verticalDpi="600" orientation="landscape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Tecnologico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bgiraldo</dc:creator>
  <cp:keywords/>
  <dc:description/>
  <cp:lastModifiedBy>Jhoana</cp:lastModifiedBy>
  <cp:lastPrinted>2019-01-22T20:22:19Z</cp:lastPrinted>
  <dcterms:created xsi:type="dcterms:W3CDTF">2010-12-21T15:57:45Z</dcterms:created>
  <dcterms:modified xsi:type="dcterms:W3CDTF">2022-03-20T15:40:29Z</dcterms:modified>
  <cp:category/>
  <cp:version/>
  <cp:contentType/>
  <cp:contentStatus/>
</cp:coreProperties>
</file>