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'Formulación'!$A$1:$W$37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<sst xmlns="http://schemas.openxmlformats.org/spreadsheetml/2006/main" count="114" uniqueCount="74">
  <si>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</si>
  <si>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</si>
  <si>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</si>
  <si>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</si>
  <si>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</si>
  <si>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</si>
  <si>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</si>
  <si>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</si>
  <si>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</si>
  <si>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</si>
  <si>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</si>
  <si>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</si>
  <si>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</si>
  <si>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 xml:space="preserve">Responsable </t>
  </si>
  <si>
    <t>% ejec. Indicad.</t>
  </si>
  <si>
    <t>% ejecución de la actividad</t>
  </si>
  <si>
    <t>DEPENDENCIA:  DIRECCIÓN DE REGIONALIZACION</t>
  </si>
  <si>
    <t>% ejecución del indicador</t>
  </si>
  <si>
    <t>Código</t>
  </si>
  <si>
    <t xml:space="preserve">Director de Regionalización </t>
  </si>
  <si>
    <t>Ponderación actividad</t>
  </si>
  <si>
    <t>FIRMA - DIRECTOR DE REGIONALIZACION</t>
  </si>
  <si>
    <t xml:space="preserve">Director de Regionalizacion, Oficina de Egresados y Gestores de los Municipios </t>
  </si>
  <si>
    <t>Número de  reuniones y visitas al semestre a las diferentes subregiones del departamento (mínimo 1 por subregion)</t>
  </si>
  <si>
    <t>Elabora cronograma de visitas a las diferentes subregiones</t>
  </si>
  <si>
    <t xml:space="preserve">Decanos, Coordinador de area, Director de Regionalizacion y Gestores </t>
  </si>
  <si>
    <t>1. APUESTA POR LA CALIDAD Y LA EXCELENCIA</t>
  </si>
  <si>
    <t xml:space="preserve">Proyecto </t>
  </si>
  <si>
    <t xml:space="preserve">Total de estudiantes matriculados  en  área Metropolitana (sin contar Medellín) </t>
  </si>
  <si>
    <t>Cobertura de educación superior  en la Regiones de Antioquia</t>
  </si>
  <si>
    <t>Número de estudiantes matriculados en las Regiones de Antioquia</t>
  </si>
  <si>
    <t xml:space="preserve">Número de Municipios de las subregiones con estudiantes matriculados </t>
  </si>
  <si>
    <t>Realizar acompañamiento al proceso de inscripción y matricula</t>
  </si>
  <si>
    <t xml:space="preserve">Elaborar y presentar informe sobre el proceso de oferta y demanda de los aspirantes y matriculados finales </t>
  </si>
  <si>
    <t>Presentar la oferta de programas académicos a los municipios aledaños al Municipio de copacabana y Munipio de Itaguí</t>
  </si>
  <si>
    <t>Realizar el acompañamiento administrativo a los programas academicos que se brindan en los municipios por fuera del Área metropolitana</t>
  </si>
  <si>
    <t>3. INTERNACIONALIZACION  E INTERACCIÓN CON LOS AGENTES SOCIALES Y COMUNITARIOS</t>
  </si>
  <si>
    <t>Realizar acompañamiento operativo y logístico en la ejecución de los eventos</t>
  </si>
  <si>
    <t xml:space="preserve">Realizar seguimiento y monitoreo al desarrollo de los eventos </t>
  </si>
  <si>
    <t xml:space="preserve">Elaborar informe de ejecución de los eventos </t>
  </si>
  <si>
    <t xml:space="preserve">1. Promover la
 formación de capital humano en la sociedad con el intercambio de conocimientos, saberes y prácticas </t>
  </si>
  <si>
    <t>Oferta de Educación continua virtual y/o presencial en las Regiones</t>
  </si>
  <si>
    <t>Número de eventos de educación cotinua virtual y/o presencial   Regiones</t>
  </si>
  <si>
    <t>Oferta de Educación para el trabajo y el desarrollo humano  en las Regiones</t>
  </si>
  <si>
    <t>Número de eventos de de Educación para el trabajo y el desarrollo humano en las   Regiones</t>
  </si>
  <si>
    <t>Realizar mercadeo para los eventos de educación continua</t>
  </si>
  <si>
    <t>Realizar mercadeo para los eventos de educación para el trabajo</t>
  </si>
  <si>
    <t xml:space="preserve">3. INTERNACIONALIZACIÓN E INTERACCIÓN CON LOS AGENTES SOCIALES Y COMUNITARIOS </t>
  </si>
  <si>
    <t>Consolidar la base de datos de los egresados  de los programas académicos en la Subregiones</t>
  </si>
  <si>
    <t>Aplicar encuesta a los egresados del TdeA en la Subregiones para caracterizarlos y entrgarla a la oficina de egresados</t>
  </si>
  <si>
    <t>Comunicación con los agentes de las Subregiones (Alcaldes, gestores, estudiantes y Secretarios de Educación)</t>
  </si>
  <si>
    <t xml:space="preserve">Cumplir con el cronogramas y elabora informe de visita
</t>
  </si>
  <si>
    <t>Mantener actualizados los convenios con las entidades con las cuales opera el TdeA en la subregiones</t>
  </si>
  <si>
    <t>Logro de la Meta</t>
  </si>
  <si>
    <t>Marzo</t>
  </si>
  <si>
    <t>Junio</t>
  </si>
  <si>
    <t>Septiembre</t>
  </si>
  <si>
    <t>Diciembre</t>
  </si>
  <si>
    <t>PLAN DE ACCION 2017</t>
  </si>
  <si>
    <t>Meta 2017</t>
  </si>
  <si>
    <t>Director de Regionalización - Comunicaciones</t>
  </si>
  <si>
    <t xml:space="preserve">Director de Regionalización - Admisiones y Registro </t>
  </si>
  <si>
    <t>Cobertura de Educación superior en el  área metropolitana</t>
  </si>
  <si>
    <t>010107-2017</t>
  </si>
  <si>
    <t>010301-2017</t>
  </si>
  <si>
    <t>030102-2017</t>
  </si>
  <si>
    <t>030302-2017</t>
  </si>
  <si>
    <t>030604-2017</t>
  </si>
  <si>
    <t>010302-2017</t>
  </si>
  <si>
    <t>1, Aumentar la cobertura de Educación Superior con calidad y pertinencia, en el Valle de Aburrá</t>
  </si>
  <si>
    <t xml:space="preserve">3. Potenciar la relación del egresado como agente transformador de la vida académica y social l </t>
  </si>
  <si>
    <t>3. Hacer presencia con  Educación Superior de calidad en las Subregiones de Antioquia</t>
  </si>
  <si>
    <t>Porcentaje de  base de datos de los Egresados de Subregiones consolidada</t>
  </si>
  <si>
    <t>3.Hacer presencia con  Educación Superior de calidad en las Subregiones de Antioquia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</si>
</sst>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9" fontId="43" fillId="0" borderId="10" xfId="0" applyNumberFormat="1" applyFont="1" applyBorder="1" applyAlignment="1">
      <alignment horizontal="center" vertical="center"/>
    </xf>
    <xf numFmtId="9" fontId="43" fillId="33" borderId="10" xfId="0" applyNumberFormat="1" applyFont="1" applyFill="1" applyBorder="1" applyAlignment="1">
      <alignment horizontal="center" vertical="center"/>
    </xf>
    <xf numFmtId="9" fontId="43" fillId="3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9" fontId="43" fillId="34" borderId="1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9" fontId="43" fillId="34" borderId="10" xfId="0" applyNumberFormat="1" applyFont="1" applyFill="1" applyBorder="1" applyAlignment="1">
      <alignment horizontal="center" vertical="center" wrapText="1"/>
    </xf>
    <xf numFmtId="3" fontId="45" fillId="34" borderId="12" xfId="0" applyNumberFormat="1" applyFont="1" applyFill="1" applyBorder="1" applyAlignment="1">
      <alignment vertical="center"/>
    </xf>
    <xf numFmtId="3" fontId="45" fillId="34" borderId="13" xfId="0" applyNumberFormat="1" applyFont="1" applyFill="1" applyBorder="1" applyAlignment="1">
      <alignment vertical="center"/>
    </xf>
    <xf numFmtId="3" fontId="45" fillId="34" borderId="11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3" fillId="34" borderId="16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9" fontId="43" fillId="34" borderId="16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9" fontId="8" fillId="35" borderId="10" xfId="0" applyNumberFormat="1" applyFont="1" applyFill="1" applyBorder="1" applyAlignment="1">
      <alignment horizontal="center" vertical="center"/>
    </xf>
    <xf numFmtId="9" fontId="43" fillId="34" borderId="17" xfId="0" applyNumberFormat="1" applyFont="1" applyFill="1" applyBorder="1" applyAlignment="1">
      <alignment horizontal="center" vertical="center"/>
    </xf>
    <xf numFmtId="9" fontId="43" fillId="34" borderId="16" xfId="0" applyNumberFormat="1" applyFont="1" applyFill="1" applyBorder="1" applyAlignment="1">
      <alignment horizontal="center" vertical="center"/>
    </xf>
    <xf numFmtId="3" fontId="43" fillId="35" borderId="10" xfId="0" applyNumberFormat="1" applyFont="1" applyFill="1" applyBorder="1" applyAlignment="1">
      <alignment horizontal="center" vertical="center"/>
    </xf>
    <xf numFmtId="9" fontId="43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49" fontId="43" fillId="35" borderId="17" xfId="0" applyNumberFormat="1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3" fontId="43" fillId="35" borderId="17" xfId="0" applyNumberFormat="1" applyFont="1" applyFill="1" applyBorder="1" applyAlignment="1">
      <alignment horizontal="center" vertical="center"/>
    </xf>
    <xf numFmtId="9" fontId="43" fillId="34" borderId="17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45" fillId="35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horizontal="left" vertical="center"/>
    </xf>
    <xf numFmtId="0" fontId="45" fillId="7" borderId="10" xfId="0" applyFont="1" applyFill="1" applyBorder="1" applyAlignment="1">
      <alignment horizontal="center" vertical="center" textRotation="90" wrapText="1"/>
    </xf>
    <xf numFmtId="0" fontId="45" fillId="7" borderId="19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9" fontId="8" fillId="36" borderId="10" xfId="0" applyNumberFormat="1" applyFont="1" applyFill="1" applyBorder="1" applyAlignment="1">
      <alignment horizontal="center" vertical="center"/>
    </xf>
    <xf numFmtId="9" fontId="43" fillId="36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3" fontId="43" fillId="35" borderId="17" xfId="0" applyNumberFormat="1" applyFont="1" applyFill="1" applyBorder="1" applyAlignment="1">
      <alignment horizontal="center" vertical="center"/>
    </xf>
    <xf numFmtId="3" fontId="8" fillId="35" borderId="17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3" fontId="43" fillId="35" borderId="10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49" fontId="43" fillId="35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36" borderId="17" xfId="0" applyFont="1" applyFill="1" applyBorder="1" applyAlignment="1">
      <alignment horizontal="center" vertical="center" textRotation="90" wrapText="1"/>
    </xf>
    <xf numFmtId="0" fontId="45" fillId="36" borderId="16" xfId="0" applyFont="1" applyFill="1" applyBorder="1" applyAlignment="1">
      <alignment horizontal="center" vertical="center" textRotation="90" wrapText="1"/>
    </xf>
    <xf numFmtId="0" fontId="45" fillId="7" borderId="17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2" fillId="7" borderId="10" xfId="0" applyFont="1" applyFill="1" applyBorder="1" applyAlignment="1">
      <alignment horizontal="center" vertical="center" wrapText="1"/>
    </xf>
    <xf numFmtId="0" fontId="42" fillId="7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7" borderId="10" xfId="0" applyFont="1" applyFill="1" applyBorder="1" applyAlignment="1">
      <alignment horizontal="center" vertical="center" textRotation="90" wrapText="1"/>
    </xf>
    <xf numFmtId="0" fontId="45" fillId="7" borderId="12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49" fontId="42" fillId="7" borderId="17" xfId="0" applyNumberFormat="1" applyFont="1" applyFill="1" applyBorder="1" applyAlignment="1">
      <alignment horizontal="center" vertical="center" wrapText="1"/>
    </xf>
    <xf numFmtId="49" fontId="42" fillId="7" borderId="16" xfId="0" applyNumberFormat="1" applyFont="1" applyFill="1" applyBorder="1" applyAlignment="1">
      <alignment horizontal="center" vertical="center" wrapText="1"/>
    </xf>
    <xf numFmtId="3" fontId="8" fillId="36" borderId="17" xfId="0" applyNumberFormat="1" applyFont="1" applyFill="1" applyBorder="1" applyAlignment="1">
      <alignment horizontal="center" vertical="center"/>
    </xf>
    <xf numFmtId="3" fontId="8" fillId="36" borderId="14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3" fontId="43" fillId="35" borderId="17" xfId="0" applyNumberFormat="1" applyFont="1" applyFill="1" applyBorder="1" applyAlignment="1">
      <alignment horizontal="center" vertical="center"/>
    </xf>
    <xf numFmtId="3" fontId="43" fillId="35" borderId="16" xfId="0" applyNumberFormat="1" applyFont="1" applyFill="1" applyBorder="1" applyAlignment="1">
      <alignment horizontal="center" vertical="center"/>
    </xf>
    <xf numFmtId="9" fontId="43" fillId="34" borderId="17" xfId="0" applyNumberFormat="1" applyFont="1" applyFill="1" applyBorder="1" applyAlignment="1">
      <alignment horizontal="center" vertical="center"/>
    </xf>
    <xf numFmtId="9" fontId="43" fillId="34" borderId="16" xfId="0" applyNumberFormat="1" applyFont="1" applyFill="1" applyBorder="1" applyAlignment="1">
      <alignment horizontal="center" vertical="center"/>
    </xf>
    <xf numFmtId="3" fontId="8" fillId="35" borderId="17" xfId="0" applyNumberFormat="1" applyFont="1" applyFill="1" applyBorder="1" applyAlignment="1">
      <alignment horizontal="center" vertical="center"/>
    </xf>
    <xf numFmtId="3" fontId="8" fillId="35" borderId="16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3" fillId="35" borderId="17" xfId="0" applyNumberFormat="1" applyFont="1" applyFill="1" applyBorder="1" applyAlignment="1">
      <alignment horizontal="center" vertical="center" wrapText="1"/>
    </xf>
    <xf numFmtId="49" fontId="43" fillId="35" borderId="16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 wrapText="1"/>
    </xf>
    <xf numFmtId="3" fontId="8" fillId="36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39" zoomScaleNormal="39" zoomScalePageLayoutView="0" workbookViewId="0" topLeftCell="A1">
      <selection activeCell="X38" sqref="A1:X38"/>
    </sheetView>
  </sheetViews>
  <sheetFormatPr defaultColWidth="11.421875" defaultRowHeight="15"/>
  <cols>
    <col min="1" max="1" width="16.57421875" style="1" customWidth="1"/>
    <col min="2" max="2" width="16.140625" style="1" customWidth="1"/>
    <col min="3" max="3" width="20.8515625" style="1" customWidth="1"/>
    <col min="4" max="4" width="12.57421875" style="18" customWidth="1"/>
    <col min="5" max="5" width="18.00390625" style="1" customWidth="1"/>
    <col min="6" max="6" width="5.28125" style="1" hidden="1" customWidth="1"/>
    <col min="7" max="7" width="6.00390625" style="1" customWidth="1"/>
    <col min="8" max="11" width="6.00390625" style="1" hidden="1" customWidth="1"/>
    <col min="12" max="12" width="7.140625" style="1" customWidth="1"/>
    <col min="13" max="13" width="20.8515625" style="1" customWidth="1"/>
    <col min="14" max="14" width="6.00390625" style="1" customWidth="1"/>
    <col min="15" max="15" width="18.57421875" style="1" customWidth="1"/>
    <col min="16" max="18" width="5.00390625" style="1" customWidth="1"/>
    <col min="19" max="19" width="5.421875" style="1" customWidth="1"/>
    <col min="20" max="20" width="7.8515625" style="1" customWidth="1"/>
    <col min="21" max="21" width="5.421875" style="1" customWidth="1"/>
    <col min="22" max="22" width="6.140625" style="1" customWidth="1"/>
    <col min="23" max="23" width="6.421875" style="1" customWidth="1"/>
    <col min="24" max="24" width="54.00390625" style="1" customWidth="1"/>
    <col min="25" max="25" width="11.8515625" style="1" bestFit="1" customWidth="1"/>
    <col min="26" max="16384" width="11.421875" style="1" customWidth="1"/>
  </cols>
  <sheetData>
    <row r="1" spans="1:24" ht="18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19"/>
    </row>
    <row r="2" spans="1:24" ht="18.75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9"/>
    </row>
    <row r="3" spans="1:24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9"/>
    </row>
    <row r="4" spans="1:24" ht="18.75">
      <c r="A4" s="84" t="s">
        <v>16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6"/>
      <c r="P4" s="6"/>
      <c r="Q4" s="58"/>
      <c r="R4" s="58"/>
      <c r="S4" s="6"/>
      <c r="T4" s="11"/>
      <c r="U4" s="6"/>
      <c r="V4" s="6"/>
      <c r="W4" s="6"/>
      <c r="X4" s="25"/>
    </row>
    <row r="5" ht="15"/>
    <row r="6" spans="1:24" ht="36" customHeight="1">
      <c r="A6" s="82" t="s">
        <v>0</v>
      </c>
      <c r="B6" s="82" t="s">
        <v>1</v>
      </c>
      <c r="C6" s="82" t="s">
        <v>27</v>
      </c>
      <c r="D6" s="93" t="s">
        <v>18</v>
      </c>
      <c r="E6" s="82" t="s">
        <v>7</v>
      </c>
      <c r="F6" s="86" t="s">
        <v>2</v>
      </c>
      <c r="G6" s="86" t="s">
        <v>59</v>
      </c>
      <c r="H6" s="90" t="s">
        <v>53</v>
      </c>
      <c r="I6" s="91"/>
      <c r="J6" s="91"/>
      <c r="K6" s="92"/>
      <c r="L6" s="86" t="s">
        <v>9</v>
      </c>
      <c r="M6" s="82" t="s">
        <v>11</v>
      </c>
      <c r="N6" s="80" t="s">
        <v>20</v>
      </c>
      <c r="O6" s="82" t="s">
        <v>13</v>
      </c>
      <c r="P6" s="87" t="s">
        <v>3</v>
      </c>
      <c r="Q6" s="88"/>
      <c r="R6" s="88"/>
      <c r="S6" s="89"/>
      <c r="T6" s="78" t="s">
        <v>15</v>
      </c>
      <c r="U6" s="80" t="s">
        <v>17</v>
      </c>
      <c r="V6" s="80" t="s">
        <v>4</v>
      </c>
      <c r="W6" s="86" t="s">
        <v>5</v>
      </c>
      <c r="X6" s="97" t="s">
        <v>6</v>
      </c>
    </row>
    <row r="7" spans="1:24" ht="53.25" customHeight="1">
      <c r="A7" s="83"/>
      <c r="B7" s="83"/>
      <c r="C7" s="82"/>
      <c r="D7" s="94"/>
      <c r="E7" s="82"/>
      <c r="F7" s="86"/>
      <c r="G7" s="86"/>
      <c r="H7" s="55" t="s">
        <v>54</v>
      </c>
      <c r="I7" s="55" t="s">
        <v>55</v>
      </c>
      <c r="J7" s="55" t="s">
        <v>56</v>
      </c>
      <c r="K7" s="55" t="s">
        <v>57</v>
      </c>
      <c r="L7" s="86"/>
      <c r="M7" s="82"/>
      <c r="N7" s="81"/>
      <c r="O7" s="82"/>
      <c r="P7" s="54" t="s">
        <v>54</v>
      </c>
      <c r="Q7" s="54" t="s">
        <v>55</v>
      </c>
      <c r="R7" s="54" t="s">
        <v>56</v>
      </c>
      <c r="S7" s="53" t="s">
        <v>57</v>
      </c>
      <c r="T7" s="79"/>
      <c r="U7" s="98"/>
      <c r="V7" s="98"/>
      <c r="W7" s="86"/>
      <c r="X7" s="97"/>
    </row>
    <row r="8" spans="1:24" ht="84" customHeight="1">
      <c r="A8" s="116" t="s">
        <v>26</v>
      </c>
      <c r="B8" s="76" t="s">
        <v>69</v>
      </c>
      <c r="C8" s="101" t="s">
        <v>62</v>
      </c>
      <c r="D8" s="114" t="s">
        <v>63</v>
      </c>
      <c r="E8" s="101" t="s">
        <v>28</v>
      </c>
      <c r="F8" s="103">
        <v>700</v>
      </c>
      <c r="G8" s="107">
        <v>1500</v>
      </c>
      <c r="H8" s="107"/>
      <c r="I8" s="107"/>
      <c r="J8" s="107"/>
      <c r="K8" s="107"/>
      <c r="L8" s="103">
        <v>0</v>
      </c>
      <c r="M8" s="17" t="s">
        <v>34</v>
      </c>
      <c r="N8" s="3">
        <v>0.35</v>
      </c>
      <c r="O8" s="16" t="s">
        <v>60</v>
      </c>
      <c r="P8" s="3">
        <v>0.1</v>
      </c>
      <c r="Q8" s="22">
        <v>0.15</v>
      </c>
      <c r="R8" s="22">
        <v>0.05</v>
      </c>
      <c r="S8" s="3">
        <v>0.05</v>
      </c>
      <c r="T8" s="57"/>
      <c r="U8" s="4">
        <f>+T8*N8</f>
        <v>0</v>
      </c>
      <c r="V8" s="105"/>
      <c r="W8" s="105"/>
      <c r="X8" s="99"/>
    </row>
    <row r="9" spans="1:24" ht="56.25" customHeight="1">
      <c r="A9" s="116"/>
      <c r="B9" s="76"/>
      <c r="C9" s="102"/>
      <c r="D9" s="115"/>
      <c r="E9" s="102"/>
      <c r="F9" s="104"/>
      <c r="G9" s="108"/>
      <c r="H9" s="108"/>
      <c r="I9" s="108"/>
      <c r="J9" s="108"/>
      <c r="K9" s="108"/>
      <c r="L9" s="104"/>
      <c r="M9" s="23" t="s">
        <v>32</v>
      </c>
      <c r="N9" s="22">
        <v>0.35</v>
      </c>
      <c r="O9" s="20" t="s">
        <v>61</v>
      </c>
      <c r="P9" s="22">
        <v>0.2</v>
      </c>
      <c r="Q9" s="22">
        <v>0</v>
      </c>
      <c r="R9" s="22">
        <v>0</v>
      </c>
      <c r="S9" s="22">
        <v>0.15</v>
      </c>
      <c r="T9" s="57"/>
      <c r="U9" s="4">
        <f>+T9*N9</f>
        <v>0</v>
      </c>
      <c r="V9" s="106"/>
      <c r="W9" s="106"/>
      <c r="X9" s="100"/>
    </row>
    <row r="10" spans="1:24" ht="69" customHeight="1">
      <c r="A10" s="116"/>
      <c r="B10" s="76"/>
      <c r="C10" s="102"/>
      <c r="D10" s="115"/>
      <c r="E10" s="102"/>
      <c r="F10" s="104"/>
      <c r="G10" s="108"/>
      <c r="H10" s="110"/>
      <c r="I10" s="110"/>
      <c r="J10" s="110"/>
      <c r="K10" s="110"/>
      <c r="L10" s="104"/>
      <c r="M10" s="32" t="s">
        <v>33</v>
      </c>
      <c r="N10" s="42">
        <v>0.3</v>
      </c>
      <c r="O10" s="31" t="s">
        <v>19</v>
      </c>
      <c r="P10" s="3">
        <v>0.2</v>
      </c>
      <c r="Q10" s="22">
        <v>0</v>
      </c>
      <c r="R10" s="22">
        <v>0</v>
      </c>
      <c r="S10" s="3">
        <v>0.15</v>
      </c>
      <c r="T10" s="57"/>
      <c r="U10" s="4">
        <f>+T10*N10</f>
        <v>0</v>
      </c>
      <c r="V10" s="106"/>
      <c r="W10" s="106"/>
      <c r="X10" s="99"/>
    </row>
    <row r="11" spans="1:24" ht="33.75" customHeight="1">
      <c r="A11" s="68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">
        <f>SUM(N8:N10)</f>
        <v>1</v>
      </c>
      <c r="O11" s="8"/>
      <c r="P11" s="5">
        <f>+P8+P9+P10</f>
        <v>0.5</v>
      </c>
      <c r="Q11" s="5"/>
      <c r="R11" s="5"/>
      <c r="S11" s="5">
        <f>+P11+S8+S9+S10</f>
        <v>0.8500000000000001</v>
      </c>
      <c r="T11" s="12" t="s">
        <v>14</v>
      </c>
      <c r="U11" s="5">
        <f>SUM(U8:U10)</f>
        <v>0</v>
      </c>
      <c r="V11" s="5">
        <v>0.15</v>
      </c>
      <c r="W11" s="5">
        <f>+V11*U11</f>
        <v>0</v>
      </c>
      <c r="X11" s="9"/>
    </row>
    <row r="12" spans="1:24" ht="159" customHeight="1">
      <c r="A12" s="51" t="s">
        <v>26</v>
      </c>
      <c r="B12" s="44" t="s">
        <v>71</v>
      </c>
      <c r="C12" s="47" t="s">
        <v>29</v>
      </c>
      <c r="D12" s="46" t="s">
        <v>64</v>
      </c>
      <c r="E12" s="47" t="s">
        <v>30</v>
      </c>
      <c r="F12" s="48">
        <v>700</v>
      </c>
      <c r="G12" s="61">
        <v>850</v>
      </c>
      <c r="H12" s="61"/>
      <c r="I12" s="61"/>
      <c r="J12" s="61"/>
      <c r="K12" s="61"/>
      <c r="L12" s="60">
        <v>0</v>
      </c>
      <c r="M12" s="17" t="s">
        <v>35</v>
      </c>
      <c r="N12" s="22">
        <v>1</v>
      </c>
      <c r="O12" s="20" t="s">
        <v>19</v>
      </c>
      <c r="P12" s="22">
        <v>0.25</v>
      </c>
      <c r="Q12" s="22">
        <v>0.25</v>
      </c>
      <c r="R12" s="22">
        <v>0.25</v>
      </c>
      <c r="S12" s="22">
        <v>0.25</v>
      </c>
      <c r="T12" s="57"/>
      <c r="U12" s="4">
        <f>+T12*N12</f>
        <v>0</v>
      </c>
      <c r="V12" s="39"/>
      <c r="W12" s="39"/>
      <c r="X12" s="59"/>
    </row>
    <row r="13" spans="1:24" ht="33.75" customHeight="1">
      <c r="A13" s="68" t="s">
        <v>12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">
        <f>SUM(N12:N12)</f>
        <v>1</v>
      </c>
      <c r="O13" s="8"/>
      <c r="P13" s="5">
        <f>+P12</f>
        <v>0.25</v>
      </c>
      <c r="Q13" s="5"/>
      <c r="R13" s="5"/>
      <c r="S13" s="5">
        <f>+P13+S12</f>
        <v>0.5</v>
      </c>
      <c r="T13" s="12" t="s">
        <v>14</v>
      </c>
      <c r="U13" s="5">
        <f>SUM(U12:U12)</f>
        <v>0</v>
      </c>
      <c r="V13" s="5">
        <v>0.15</v>
      </c>
      <c r="W13" s="5">
        <f>+V13*U13</f>
        <v>0</v>
      </c>
      <c r="X13" s="9"/>
    </row>
    <row r="14" spans="1:24" ht="98.25" customHeight="1">
      <c r="A14" s="111" t="s">
        <v>26</v>
      </c>
      <c r="B14" s="76" t="s">
        <v>71</v>
      </c>
      <c r="C14" s="76" t="s">
        <v>29</v>
      </c>
      <c r="D14" s="71" t="s">
        <v>64</v>
      </c>
      <c r="E14" s="76" t="s">
        <v>31</v>
      </c>
      <c r="F14" s="45">
        <v>700</v>
      </c>
      <c r="G14" s="109">
        <v>9</v>
      </c>
      <c r="H14" s="107"/>
      <c r="I14" s="107"/>
      <c r="J14" s="107"/>
      <c r="K14" s="107"/>
      <c r="L14" s="67">
        <v>0</v>
      </c>
      <c r="M14" s="50" t="s">
        <v>35</v>
      </c>
      <c r="N14" s="22">
        <v>0.5</v>
      </c>
      <c r="O14" s="20" t="s">
        <v>19</v>
      </c>
      <c r="P14" s="22">
        <v>0.2</v>
      </c>
      <c r="Q14" s="22">
        <v>0.1</v>
      </c>
      <c r="R14" s="22">
        <v>0.1</v>
      </c>
      <c r="S14" s="22">
        <v>0.1</v>
      </c>
      <c r="T14" s="57"/>
      <c r="U14" s="4">
        <f>+T14*N14</f>
        <v>0</v>
      </c>
      <c r="V14" s="39"/>
      <c r="W14" s="39"/>
      <c r="X14" s="62"/>
    </row>
    <row r="15" spans="1:24" ht="75" customHeight="1">
      <c r="A15" s="111"/>
      <c r="B15" s="76"/>
      <c r="C15" s="76"/>
      <c r="D15" s="71"/>
      <c r="E15" s="76"/>
      <c r="F15" s="45"/>
      <c r="G15" s="109"/>
      <c r="H15" s="110"/>
      <c r="I15" s="110"/>
      <c r="J15" s="110"/>
      <c r="K15" s="110"/>
      <c r="L15" s="67"/>
      <c r="M15" s="50" t="s">
        <v>52</v>
      </c>
      <c r="N15" s="22">
        <v>0.5</v>
      </c>
      <c r="O15" s="20" t="s">
        <v>19</v>
      </c>
      <c r="P15" s="22">
        <v>0.2</v>
      </c>
      <c r="Q15" s="22">
        <v>0.1</v>
      </c>
      <c r="R15" s="22">
        <v>0.1</v>
      </c>
      <c r="S15" s="22">
        <v>0.1</v>
      </c>
      <c r="T15" s="57"/>
      <c r="U15" s="4">
        <f>+T15*N15</f>
        <v>0</v>
      </c>
      <c r="V15" s="49"/>
      <c r="W15" s="49"/>
      <c r="X15" s="63"/>
    </row>
    <row r="16" spans="1:24" ht="33.75" customHeight="1">
      <c r="A16" s="68" t="s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">
        <f>SUM(N14:N14)</f>
        <v>0.5</v>
      </c>
      <c r="O16" s="8"/>
      <c r="P16" s="5">
        <f>SUM(P14:P15)</f>
        <v>0.4</v>
      </c>
      <c r="Q16" s="5"/>
      <c r="R16" s="5"/>
      <c r="S16" s="5">
        <f>+P16+S14+S15</f>
        <v>0.6</v>
      </c>
      <c r="T16" s="12" t="s">
        <v>14</v>
      </c>
      <c r="U16" s="5">
        <f>SUM(U14:U14)</f>
        <v>0</v>
      </c>
      <c r="V16" s="5">
        <v>0.1</v>
      </c>
      <c r="W16" s="5">
        <f>+V16*U16</f>
        <v>0</v>
      </c>
      <c r="X16" s="9"/>
    </row>
    <row r="17" spans="1:24" ht="69" customHeight="1">
      <c r="A17" s="73" t="s">
        <v>36</v>
      </c>
      <c r="B17" s="72" t="s">
        <v>40</v>
      </c>
      <c r="C17" s="76" t="s">
        <v>41</v>
      </c>
      <c r="D17" s="71" t="s">
        <v>65</v>
      </c>
      <c r="E17" s="76" t="s">
        <v>42</v>
      </c>
      <c r="F17" s="41"/>
      <c r="G17" s="109">
        <v>5</v>
      </c>
      <c r="H17" s="95"/>
      <c r="I17" s="95"/>
      <c r="J17" s="95"/>
      <c r="K17" s="95"/>
      <c r="L17" s="67">
        <v>0</v>
      </c>
      <c r="M17" s="43" t="s">
        <v>37</v>
      </c>
      <c r="N17" s="22">
        <v>0.25</v>
      </c>
      <c r="O17" s="20" t="s">
        <v>19</v>
      </c>
      <c r="P17" s="22">
        <v>0.1</v>
      </c>
      <c r="Q17" s="22">
        <v>0.05</v>
      </c>
      <c r="R17" s="22">
        <v>0.05</v>
      </c>
      <c r="S17" s="22">
        <v>0.05</v>
      </c>
      <c r="T17" s="57"/>
      <c r="U17" s="4">
        <f>+T17*N17</f>
        <v>0</v>
      </c>
      <c r="V17" s="26"/>
      <c r="W17" s="26"/>
      <c r="X17" s="64"/>
    </row>
    <row r="18" spans="1:24" ht="48.75" customHeight="1">
      <c r="A18" s="74"/>
      <c r="B18" s="72"/>
      <c r="C18" s="76"/>
      <c r="D18" s="71"/>
      <c r="E18" s="76"/>
      <c r="F18" s="41"/>
      <c r="G18" s="109"/>
      <c r="H18" s="117"/>
      <c r="I18" s="117"/>
      <c r="J18" s="117"/>
      <c r="K18" s="117"/>
      <c r="L18" s="67"/>
      <c r="M18" s="43" t="s">
        <v>45</v>
      </c>
      <c r="N18" s="22">
        <v>0.25</v>
      </c>
      <c r="O18" s="20" t="s">
        <v>19</v>
      </c>
      <c r="P18" s="22">
        <v>0.1</v>
      </c>
      <c r="Q18" s="22">
        <v>0.05</v>
      </c>
      <c r="R18" s="22">
        <v>0.05</v>
      </c>
      <c r="S18" s="22">
        <v>0.05</v>
      </c>
      <c r="T18" s="57"/>
      <c r="U18" s="4">
        <f>+T18*N18</f>
        <v>0</v>
      </c>
      <c r="V18" s="40"/>
      <c r="W18" s="40"/>
      <c r="X18" s="65"/>
    </row>
    <row r="19" spans="1:24" ht="44.25" customHeight="1">
      <c r="A19" s="74"/>
      <c r="B19" s="72"/>
      <c r="C19" s="76"/>
      <c r="D19" s="71"/>
      <c r="E19" s="76"/>
      <c r="F19" s="41"/>
      <c r="G19" s="109"/>
      <c r="H19" s="117"/>
      <c r="I19" s="117"/>
      <c r="J19" s="117"/>
      <c r="K19" s="117"/>
      <c r="L19" s="67"/>
      <c r="M19" s="43" t="s">
        <v>38</v>
      </c>
      <c r="N19" s="22">
        <v>0.25</v>
      </c>
      <c r="O19" s="20" t="s">
        <v>19</v>
      </c>
      <c r="P19" s="22">
        <v>0.1</v>
      </c>
      <c r="Q19" s="22">
        <v>0.05</v>
      </c>
      <c r="R19" s="22">
        <v>0.05</v>
      </c>
      <c r="S19" s="22">
        <v>0.05</v>
      </c>
      <c r="T19" s="57"/>
      <c r="U19" s="4">
        <f>+T19*N19</f>
        <v>0</v>
      </c>
      <c r="V19" s="40"/>
      <c r="W19" s="40"/>
      <c r="X19" s="65"/>
    </row>
    <row r="20" spans="1:24" ht="39.75" customHeight="1">
      <c r="A20" s="75"/>
      <c r="B20" s="72"/>
      <c r="C20" s="76"/>
      <c r="D20" s="71"/>
      <c r="E20" s="76"/>
      <c r="F20" s="41"/>
      <c r="G20" s="109"/>
      <c r="H20" s="96"/>
      <c r="I20" s="96"/>
      <c r="J20" s="96"/>
      <c r="K20" s="96"/>
      <c r="L20" s="67"/>
      <c r="M20" s="43" t="s">
        <v>39</v>
      </c>
      <c r="N20" s="22">
        <v>0.25</v>
      </c>
      <c r="O20" s="20" t="s">
        <v>19</v>
      </c>
      <c r="P20" s="22">
        <v>0.1</v>
      </c>
      <c r="Q20" s="22">
        <v>0</v>
      </c>
      <c r="R20" s="22">
        <v>0.05</v>
      </c>
      <c r="S20" s="22">
        <v>0.1</v>
      </c>
      <c r="T20" s="57"/>
      <c r="U20" s="4">
        <f>+T20*N20</f>
        <v>0</v>
      </c>
      <c r="V20" s="40"/>
      <c r="W20" s="40"/>
      <c r="X20" s="66"/>
    </row>
    <row r="21" spans="1:24" ht="33.75" customHeight="1">
      <c r="A21" s="68" t="s">
        <v>12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">
        <f>SUM(N17)</f>
        <v>0.25</v>
      </c>
      <c r="O21" s="8"/>
      <c r="P21" s="5">
        <f>+P17+P18+P19+P20</f>
        <v>0.4</v>
      </c>
      <c r="Q21" s="5"/>
      <c r="R21" s="5"/>
      <c r="S21" s="5">
        <f>+P21+S17+S18+S19+S20</f>
        <v>0.65</v>
      </c>
      <c r="T21" s="12" t="s">
        <v>14</v>
      </c>
      <c r="U21" s="5">
        <f>SUM(U11:U17)</f>
        <v>0</v>
      </c>
      <c r="V21" s="5">
        <v>0.15</v>
      </c>
      <c r="W21" s="5">
        <f>+V21*U21</f>
        <v>0</v>
      </c>
      <c r="X21" s="9"/>
    </row>
    <row r="22" spans="1:24" ht="51" customHeight="1">
      <c r="A22" s="73" t="s">
        <v>36</v>
      </c>
      <c r="B22" s="72" t="s">
        <v>40</v>
      </c>
      <c r="C22" s="76" t="s">
        <v>43</v>
      </c>
      <c r="D22" s="71" t="s">
        <v>66</v>
      </c>
      <c r="E22" s="76" t="s">
        <v>44</v>
      </c>
      <c r="F22" s="41"/>
      <c r="G22" s="109">
        <v>5</v>
      </c>
      <c r="H22" s="95"/>
      <c r="I22" s="95"/>
      <c r="J22" s="95"/>
      <c r="K22" s="95"/>
      <c r="L22" s="67">
        <v>0</v>
      </c>
      <c r="M22" s="43" t="s">
        <v>46</v>
      </c>
      <c r="N22" s="22">
        <v>0.25</v>
      </c>
      <c r="O22" s="20" t="s">
        <v>19</v>
      </c>
      <c r="P22" s="22">
        <v>0.1</v>
      </c>
      <c r="Q22" s="22">
        <v>0.05</v>
      </c>
      <c r="R22" s="22">
        <v>0.05</v>
      </c>
      <c r="S22" s="22">
        <v>0.05</v>
      </c>
      <c r="T22" s="57"/>
      <c r="U22" s="4">
        <f>+T22*N22</f>
        <v>0</v>
      </c>
      <c r="V22" s="40"/>
      <c r="W22" s="40"/>
      <c r="X22" s="64"/>
    </row>
    <row r="23" spans="1:24" ht="69" customHeight="1">
      <c r="A23" s="74"/>
      <c r="B23" s="72"/>
      <c r="C23" s="76"/>
      <c r="D23" s="71"/>
      <c r="E23" s="76"/>
      <c r="F23" s="41"/>
      <c r="G23" s="109"/>
      <c r="H23" s="117"/>
      <c r="I23" s="117"/>
      <c r="J23" s="117"/>
      <c r="K23" s="117"/>
      <c r="L23" s="67"/>
      <c r="M23" s="43" t="s">
        <v>37</v>
      </c>
      <c r="N23" s="22">
        <v>0.25</v>
      </c>
      <c r="O23" s="20" t="s">
        <v>19</v>
      </c>
      <c r="P23" s="22">
        <v>0.1</v>
      </c>
      <c r="Q23" s="22">
        <v>0.05</v>
      </c>
      <c r="R23" s="22">
        <v>0.05</v>
      </c>
      <c r="S23" s="22">
        <v>0.05</v>
      </c>
      <c r="T23" s="57"/>
      <c r="U23" s="4">
        <f aca="true" t="shared" si="0" ref="U23:U30">+T23*N23</f>
        <v>0</v>
      </c>
      <c r="V23" s="40"/>
      <c r="W23" s="40"/>
      <c r="X23" s="65"/>
    </row>
    <row r="24" spans="1:24" ht="44.25" customHeight="1">
      <c r="A24" s="74"/>
      <c r="B24" s="72"/>
      <c r="C24" s="76"/>
      <c r="D24" s="71"/>
      <c r="E24" s="76"/>
      <c r="F24" s="41"/>
      <c r="G24" s="109"/>
      <c r="H24" s="117"/>
      <c r="I24" s="117"/>
      <c r="J24" s="117"/>
      <c r="K24" s="117"/>
      <c r="L24" s="67"/>
      <c r="M24" s="43" t="s">
        <v>38</v>
      </c>
      <c r="N24" s="22">
        <v>0.25</v>
      </c>
      <c r="O24" s="20" t="s">
        <v>19</v>
      </c>
      <c r="P24" s="22">
        <v>0.1</v>
      </c>
      <c r="Q24" s="22">
        <v>0.05</v>
      </c>
      <c r="R24" s="22">
        <v>0.05</v>
      </c>
      <c r="S24" s="22">
        <v>0.05</v>
      </c>
      <c r="T24" s="57"/>
      <c r="U24" s="4">
        <f t="shared" si="0"/>
        <v>0</v>
      </c>
      <c r="V24" s="40"/>
      <c r="W24" s="40"/>
      <c r="X24" s="65"/>
    </row>
    <row r="25" spans="1:24" ht="39.75" customHeight="1">
      <c r="A25" s="75"/>
      <c r="B25" s="72"/>
      <c r="C25" s="76"/>
      <c r="D25" s="71"/>
      <c r="E25" s="76"/>
      <c r="F25" s="41"/>
      <c r="G25" s="109"/>
      <c r="H25" s="96"/>
      <c r="I25" s="96"/>
      <c r="J25" s="96"/>
      <c r="K25" s="96"/>
      <c r="L25" s="67"/>
      <c r="M25" s="43" t="s">
        <v>39</v>
      </c>
      <c r="N25" s="22">
        <v>0.25</v>
      </c>
      <c r="O25" s="20" t="s">
        <v>19</v>
      </c>
      <c r="P25" s="22">
        <v>0.1</v>
      </c>
      <c r="Q25" s="22">
        <v>0.05</v>
      </c>
      <c r="R25" s="22">
        <v>0.05</v>
      </c>
      <c r="S25" s="22">
        <v>0.05</v>
      </c>
      <c r="T25" s="57"/>
      <c r="U25" s="4">
        <f t="shared" si="0"/>
        <v>0</v>
      </c>
      <c r="V25" s="40"/>
      <c r="W25" s="40"/>
      <c r="X25" s="66"/>
    </row>
    <row r="26" spans="1:24" ht="33.75" customHeight="1">
      <c r="A26" s="68" t="s">
        <v>12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5">
        <f>SUM(N22)</f>
        <v>0.25</v>
      </c>
      <c r="O26" s="8"/>
      <c r="P26" s="5">
        <f>+P22+P23+P24+P25</f>
        <v>0.4</v>
      </c>
      <c r="Q26" s="5"/>
      <c r="R26" s="5"/>
      <c r="S26" s="5">
        <f>+P26+S22+S23+S24+S25</f>
        <v>0.6000000000000001</v>
      </c>
      <c r="T26" s="12" t="s">
        <v>14</v>
      </c>
      <c r="U26" s="5">
        <f>SUM(U17:U22)</f>
        <v>0</v>
      </c>
      <c r="V26" s="5">
        <v>0.15</v>
      </c>
      <c r="W26" s="5">
        <f>+V26*U26</f>
        <v>0</v>
      </c>
      <c r="X26" s="9"/>
    </row>
    <row r="27" spans="1:24" ht="184.5" customHeight="1">
      <c r="A27" s="34" t="s">
        <v>47</v>
      </c>
      <c r="B27" s="28" t="s">
        <v>70</v>
      </c>
      <c r="C27" s="27" t="s">
        <v>48</v>
      </c>
      <c r="D27" s="30" t="s">
        <v>67</v>
      </c>
      <c r="E27" s="27" t="s">
        <v>72</v>
      </c>
      <c r="F27" s="29"/>
      <c r="G27" s="38">
        <v>0.8</v>
      </c>
      <c r="H27" s="56"/>
      <c r="I27" s="56"/>
      <c r="J27" s="56"/>
      <c r="K27" s="56"/>
      <c r="L27" s="29">
        <v>0</v>
      </c>
      <c r="M27" s="23" t="s">
        <v>49</v>
      </c>
      <c r="N27" s="22">
        <v>1</v>
      </c>
      <c r="O27" s="28" t="s">
        <v>22</v>
      </c>
      <c r="P27" s="22">
        <v>0.5</v>
      </c>
      <c r="Q27" s="22">
        <v>0</v>
      </c>
      <c r="R27" s="22">
        <v>0</v>
      </c>
      <c r="S27" s="22">
        <v>0.5</v>
      </c>
      <c r="T27" s="57"/>
      <c r="U27" s="4">
        <f t="shared" si="0"/>
        <v>0</v>
      </c>
      <c r="V27" s="26"/>
      <c r="W27" s="26"/>
      <c r="X27" s="33"/>
    </row>
    <row r="28" spans="1:24" ht="33.75" customHeight="1">
      <c r="A28" s="68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">
        <f>SUM(N27)</f>
        <v>1</v>
      </c>
      <c r="O28" s="8"/>
      <c r="P28" s="5">
        <f>SUM(P27)</f>
        <v>0.5</v>
      </c>
      <c r="Q28" s="5"/>
      <c r="R28" s="5"/>
      <c r="S28" s="5">
        <f>+P28+S27</f>
        <v>1</v>
      </c>
      <c r="T28" s="12" t="s">
        <v>14</v>
      </c>
      <c r="U28" s="5">
        <f>SUM(U21:U27)</f>
        <v>0</v>
      </c>
      <c r="V28" s="5">
        <v>0.15</v>
      </c>
      <c r="W28" s="5">
        <f>+V28*U28</f>
        <v>0</v>
      </c>
      <c r="X28" s="9"/>
    </row>
    <row r="29" spans="1:24" ht="77.25" customHeight="1">
      <c r="A29" s="113" t="s">
        <v>26</v>
      </c>
      <c r="B29" s="72" t="s">
        <v>73</v>
      </c>
      <c r="C29" s="76" t="s">
        <v>50</v>
      </c>
      <c r="D29" s="112" t="s">
        <v>68</v>
      </c>
      <c r="E29" s="76" t="s">
        <v>23</v>
      </c>
      <c r="F29" s="37"/>
      <c r="G29" s="109">
        <v>9</v>
      </c>
      <c r="H29" s="95"/>
      <c r="I29" s="95"/>
      <c r="J29" s="95"/>
      <c r="K29" s="95"/>
      <c r="L29" s="67">
        <v>0</v>
      </c>
      <c r="M29" s="21" t="s">
        <v>24</v>
      </c>
      <c r="N29" s="22">
        <v>0.2</v>
      </c>
      <c r="O29" s="28" t="s">
        <v>25</v>
      </c>
      <c r="P29" s="22">
        <v>0.1</v>
      </c>
      <c r="Q29" s="22">
        <v>0.05</v>
      </c>
      <c r="R29" s="22">
        <v>0</v>
      </c>
      <c r="S29" s="22">
        <v>0.05</v>
      </c>
      <c r="T29" s="57"/>
      <c r="U29" s="4">
        <f t="shared" si="0"/>
        <v>0</v>
      </c>
      <c r="V29" s="26"/>
      <c r="W29" s="26"/>
      <c r="X29" s="64"/>
    </row>
    <row r="30" spans="1:24" ht="67.5" customHeight="1">
      <c r="A30" s="113"/>
      <c r="B30" s="72"/>
      <c r="C30" s="76"/>
      <c r="D30" s="112"/>
      <c r="E30" s="76"/>
      <c r="F30" s="37"/>
      <c r="G30" s="109"/>
      <c r="H30" s="96"/>
      <c r="I30" s="96"/>
      <c r="J30" s="96"/>
      <c r="K30" s="96"/>
      <c r="L30" s="67"/>
      <c r="M30" s="21" t="s">
        <v>51</v>
      </c>
      <c r="N30" s="22">
        <v>0.8</v>
      </c>
      <c r="O30" s="36" t="s">
        <v>25</v>
      </c>
      <c r="P30" s="22">
        <v>0.4</v>
      </c>
      <c r="Q30" s="22">
        <v>0.1</v>
      </c>
      <c r="R30" s="22">
        <v>0.1</v>
      </c>
      <c r="S30" s="22">
        <v>0.2</v>
      </c>
      <c r="T30" s="57"/>
      <c r="U30" s="4">
        <f t="shared" si="0"/>
        <v>0</v>
      </c>
      <c r="V30" s="35"/>
      <c r="W30" s="35"/>
      <c r="X30" s="66"/>
    </row>
    <row r="31" spans="1:24" ht="33.75" customHeight="1">
      <c r="A31" s="68" t="s">
        <v>12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5">
        <f>SUM(N29:N30)</f>
        <v>1</v>
      </c>
      <c r="O31" s="8"/>
      <c r="P31" s="5">
        <f>SUM(P29:P30)</f>
        <v>0.5</v>
      </c>
      <c r="Q31" s="5"/>
      <c r="R31" s="5"/>
      <c r="S31" s="5">
        <f>+P31+S29+S30</f>
        <v>0.75</v>
      </c>
      <c r="T31" s="12" t="s">
        <v>14</v>
      </c>
      <c r="U31" s="5">
        <f>SUM(U29:U29)</f>
        <v>0</v>
      </c>
      <c r="V31" s="5">
        <v>0.15</v>
      </c>
      <c r="W31" s="5">
        <f>+V31*U31</f>
        <v>0</v>
      </c>
      <c r="X31" s="9"/>
    </row>
    <row r="32" spans="1:24" ht="34.5" customHeight="1">
      <c r="A32" s="68" t="s">
        <v>10</v>
      </c>
      <c r="B32" s="69"/>
      <c r="C32" s="69"/>
      <c r="D32" s="69"/>
      <c r="E32" s="69"/>
      <c r="F32" s="69"/>
      <c r="G32" s="70"/>
      <c r="H32" s="52"/>
      <c r="I32" s="52"/>
      <c r="J32" s="52"/>
      <c r="K32" s="52"/>
      <c r="L32" s="7">
        <f>+L8+L12+L14+L17+L22+L27+L29</f>
        <v>0</v>
      </c>
      <c r="M32" s="7"/>
      <c r="N32" s="7"/>
      <c r="O32" s="13"/>
      <c r="P32" s="14"/>
      <c r="Q32" s="14"/>
      <c r="R32" s="14"/>
      <c r="S32" s="14"/>
      <c r="T32" s="14"/>
      <c r="U32" s="15"/>
      <c r="V32" s="10">
        <f>+V11+V13+V16+V21+V26+V28+V31</f>
        <v>1</v>
      </c>
      <c r="W32" s="10">
        <f>+W11+W13+W16+W21+W26+W28+W31</f>
        <v>0</v>
      </c>
      <c r="X32" s="9"/>
    </row>
    <row r="35" spans="1:2" ht="15">
      <c r="A35" s="24"/>
      <c r="B35" s="24"/>
    </row>
    <row r="36" ht="15">
      <c r="A36" s="1" t="s">
        <v>21</v>
      </c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8" ht="15">
      <c r="A48" s="2"/>
    </row>
    <row r="49" ht="15">
      <c r="A49" s="2"/>
    </row>
    <row r="50" ht="15">
      <c r="A50" s="2"/>
    </row>
  </sheetData>
  <sheetProtection/>
  <mergeCells count="93">
    <mergeCell ref="A31:M31"/>
    <mergeCell ref="A32:G32"/>
    <mergeCell ref="J14:J15"/>
    <mergeCell ref="K14:K15"/>
    <mergeCell ref="H17:H20"/>
    <mergeCell ref="I17:I20"/>
    <mergeCell ref="J17:J20"/>
    <mergeCell ref="K17:K20"/>
    <mergeCell ref="H22:H25"/>
    <mergeCell ref="I22:I25"/>
    <mergeCell ref="J22:J25"/>
    <mergeCell ref="K22:K25"/>
    <mergeCell ref="H29:H30"/>
    <mergeCell ref="L17:L20"/>
    <mergeCell ref="G17:G20"/>
    <mergeCell ref="L29:L30"/>
    <mergeCell ref="D8:D10"/>
    <mergeCell ref="A8:A10"/>
    <mergeCell ref="B8:B10"/>
    <mergeCell ref="C8:C10"/>
    <mergeCell ref="D14:D15"/>
    <mergeCell ref="C14:C15"/>
    <mergeCell ref="B14:B15"/>
    <mergeCell ref="A13:M13"/>
    <mergeCell ref="A11:M11"/>
    <mergeCell ref="H8:H10"/>
    <mergeCell ref="I8:I10"/>
    <mergeCell ref="J8:J10"/>
    <mergeCell ref="K8:K10"/>
    <mergeCell ref="G22:G25"/>
    <mergeCell ref="G29:G30"/>
    <mergeCell ref="E29:E30"/>
    <mergeCell ref="I14:I15"/>
    <mergeCell ref="A16:M16"/>
    <mergeCell ref="A14:A15"/>
    <mergeCell ref="G14:G15"/>
    <mergeCell ref="E14:E15"/>
    <mergeCell ref="H14:H15"/>
    <mergeCell ref="J29:J30"/>
    <mergeCell ref="K29:K30"/>
    <mergeCell ref="D29:D30"/>
    <mergeCell ref="C29:C30"/>
    <mergeCell ref="B29:B30"/>
    <mergeCell ref="A29:A30"/>
    <mergeCell ref="C17:C20"/>
    <mergeCell ref="I29:I30"/>
    <mergeCell ref="E17:E20"/>
    <mergeCell ref="E22:E25"/>
    <mergeCell ref="X6:X7"/>
    <mergeCell ref="L6:L7"/>
    <mergeCell ref="O6:O7"/>
    <mergeCell ref="M6:M7"/>
    <mergeCell ref="U6:U7"/>
    <mergeCell ref="V6:V7"/>
    <mergeCell ref="X8:X10"/>
    <mergeCell ref="E8:E10"/>
    <mergeCell ref="F8:F10"/>
    <mergeCell ref="W8:W10"/>
    <mergeCell ref="V8:V10"/>
    <mergeCell ref="L8:L10"/>
    <mergeCell ref="G8:G10"/>
    <mergeCell ref="A1:W1"/>
    <mergeCell ref="A2:W2"/>
    <mergeCell ref="T6:T7"/>
    <mergeCell ref="N6:N7"/>
    <mergeCell ref="A6:A7"/>
    <mergeCell ref="A4:N4"/>
    <mergeCell ref="A3:W3"/>
    <mergeCell ref="C6:C7"/>
    <mergeCell ref="B6:B7"/>
    <mergeCell ref="G6:G7"/>
    <mergeCell ref="F6:F7"/>
    <mergeCell ref="E6:E7"/>
    <mergeCell ref="P6:S6"/>
    <mergeCell ref="W6:W7"/>
    <mergeCell ref="H6:K6"/>
    <mergeCell ref="D6:D7"/>
    <mergeCell ref="X14:X15"/>
    <mergeCell ref="X17:X20"/>
    <mergeCell ref="X22:X25"/>
    <mergeCell ref="X29:X30"/>
    <mergeCell ref="L22:L25"/>
    <mergeCell ref="L14:L15"/>
    <mergeCell ref="A21:M21"/>
    <mergeCell ref="A28:M28"/>
    <mergeCell ref="D17:D20"/>
    <mergeCell ref="A26:M26"/>
    <mergeCell ref="B17:B20"/>
    <mergeCell ref="A17:A20"/>
    <mergeCell ref="A22:A25"/>
    <mergeCell ref="B22:B25"/>
    <mergeCell ref="C22:C25"/>
    <mergeCell ref="D22:D25"/>
  </mergeCells>
  <printOptions/>
  <pageMargins left="0.3937007874015748" right="0" top="0.3937007874015748" bottom="0.3937007874015748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2017-02-13T19:41:37Z</cp:lastPrinted>
  <dcterms:created xsi:type="dcterms:W3CDTF">2010-12-21T15:57:45Z</dcterms:created>
  <dcterms:modified xsi:type="dcterms:W3CDTF">2017-02-13T19:42:14Z</dcterms:modified>
  <cp:category/>
  <cp:version/>
  <cp:contentType/>
  <cp:contentStatus/>
</cp:coreProperties>
</file>