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'Formulación'!$A$1:$V$63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  <author>fvargas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  <comment ref="A13" authorId="2">
      <text>
        <r>
          <rPr>
            <b/>
            <sz val="9"/>
            <rFont val="Tahoma"/>
            <family val="2"/>
          </rPr>
          <t>fvargas:
Los resultados de clasificación de COLCIENCIAS solo sandran en el año 2018????</t>
        </r>
      </text>
    </comment>
  </commentList>
</comments>
</file>

<file path=xl/sharedStrings.xml><?xml version="1.0" encoding="utf-8"?>
<sst xmlns="http://schemas.openxmlformats.org/spreadsheetml/2006/main" count="189" uniqueCount="112">
  <si>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</si>
  <si>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</si>
  <si>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</si>
  <si>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</si>
  <si>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</si>
  <si>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</si>
  <si>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</si>
  <si>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</si>
  <si>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</si>
  <si>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</si>
  <si>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2. ACREDITACION DE ALTA CALIDAD DE PROGRAMAS ACADEMICOS CON EL APOYO DE LA INVESTIGACION</t>
  </si>
  <si>
    <t>Actividades</t>
  </si>
  <si>
    <t>TOTAL ACUMULADO INDICADOR</t>
  </si>
  <si>
    <t xml:space="preserve">Responsable </t>
  </si>
  <si>
    <t xml:space="preserve">Aumentar   la participación de los estudiantes en los semilleros de investigación  </t>
  </si>
  <si>
    <t>Número de estudiantes en semilleros de investigación</t>
  </si>
  <si>
    <t xml:space="preserve">Desarrollar proyectos de investigación </t>
  </si>
  <si>
    <t>Ponderación actividad</t>
  </si>
  <si>
    <t>% ejecución de la actividad</t>
  </si>
  <si>
    <t>% ejecución del indicador</t>
  </si>
  <si>
    <t xml:space="preserve">Director de investigación </t>
  </si>
  <si>
    <t>Director de investigación  y Director del grupo de investigación</t>
  </si>
  <si>
    <t>Comité de Investigación</t>
  </si>
  <si>
    <t>Aprobación de los proyectos de investigación</t>
  </si>
  <si>
    <t>Director de investigación</t>
  </si>
  <si>
    <t>Planear los eventos</t>
  </si>
  <si>
    <t>Gestionar recursos adicionales para cofinanciar los eventos</t>
  </si>
  <si>
    <t xml:space="preserve">Apoyo administrativo y logístico </t>
  </si>
  <si>
    <t>Director de investigación y Directores de grupo</t>
  </si>
  <si>
    <t>Código</t>
  </si>
  <si>
    <t xml:space="preserve">DEPENDENCIA: DIRECCIÓN DE INVESTIGACION </t>
  </si>
  <si>
    <t>Realizar convocatorias para presentar proyectos de investigación</t>
  </si>
  <si>
    <t>Informes de avance y ejecución de los proyectos</t>
  </si>
  <si>
    <t xml:space="preserve">Director de investigación y lideres de los grupos </t>
  </si>
  <si>
    <t>Apoyo para los estudiantes que pertenecen a  los semilleros y presentar informe semestral</t>
  </si>
  <si>
    <t>FIRMA - DIRECTOR DE INVESTIGACION</t>
  </si>
  <si>
    <t xml:space="preserve">Incrementar el número de docentes en actividades de movilidad internacional producto de investigación </t>
  </si>
  <si>
    <t>Número de docentes en actividades de movilidad internacional producto de la investigación</t>
  </si>
  <si>
    <t>Participación de los docentes investigadores como ponentes en eventos internacionales</t>
  </si>
  <si>
    <t>Participación de docentes investigadores internacionales  invitados a la Institución</t>
  </si>
  <si>
    <t>Divulgar los nombres y criterios de las revistas internacionales homologadas  y de las revistas indexadas en ISI y SCOPUS</t>
  </si>
  <si>
    <t>Divulgar los nombres y criterios de las revistas indexadas afines a cada grupo de investigación y y de las revistas indexadas en ISI y SCOPUS</t>
  </si>
  <si>
    <t>Director de investigación y Grupos de Investigación</t>
  </si>
  <si>
    <t>Director de Investigación y  grupos de investigación</t>
  </si>
  <si>
    <t>Proyecto</t>
  </si>
  <si>
    <t>2. FOMENTO Y DESARROLLO DE LA INVESTIGACIÓN E INNOVACIÓN</t>
  </si>
  <si>
    <t>1. Fortalecer la investigación formativa, científica y aplicada que propicie la transferencia de conocimiento y la innovación</t>
  </si>
  <si>
    <t>Clasificación de los grupos de Investigación</t>
  </si>
  <si>
    <t>2. Incrementar  la producción como resultado de la investigación  científica y aplicada de calidad</t>
  </si>
  <si>
    <t>Producción de la investigación</t>
  </si>
  <si>
    <t>Número de revistas indexadas</t>
  </si>
  <si>
    <t>Número de libros producto de investigación</t>
  </si>
  <si>
    <t>Eventos Nacionales o Internacionales  para la socialización de los resultados de la investigación</t>
  </si>
  <si>
    <t>Alianzas para la vinculación  a redes científicas</t>
  </si>
  <si>
    <t>Número de alianzas con redes de investigación</t>
  </si>
  <si>
    <t>Docentes Investigadores</t>
  </si>
  <si>
    <t>Número de docentes Investigadores</t>
  </si>
  <si>
    <t xml:space="preserve">Estudiantes vinculados  a proyectos de investigación </t>
  </si>
  <si>
    <t>Presentacion de proyectos de investigacion aplicada, por parte de los estudiantes de los semilleros  en eventos nacionales e internacionales</t>
  </si>
  <si>
    <t>Número de Grupos de investigación clasificados en COLCIENCIAS</t>
  </si>
  <si>
    <t>Dirección de investigación y Lideres de grupos</t>
  </si>
  <si>
    <t xml:space="preserve">Gestionar y apoyar las revistas de investigación de la institución. Apoyando la indexación en indices nacionales e internacionales </t>
  </si>
  <si>
    <t xml:space="preserve">Dirección de Investigación, Rectoría y Secretaria General </t>
  </si>
  <si>
    <t xml:space="preserve">Gestionar y apoyar la vinculación o sostenimiento en redes de investigación </t>
  </si>
  <si>
    <t xml:space="preserve">Grupos de Investigación </t>
  </si>
  <si>
    <t>Número de estudiantes vinculados a proyectos de investigación y trabajos de grado investigativos</t>
  </si>
  <si>
    <t xml:space="preserve">Participación de estudiantes de Itagui, Copacabana y regiones en los semilleros de investigación </t>
  </si>
  <si>
    <t>Actualizar las hojas de vida de los investigadores y del grupo en la plataforma de Colciencias</t>
  </si>
  <si>
    <t xml:space="preserve">Asesorar grupos de investigación en la valoración y radicacón de productos de investigación </t>
  </si>
  <si>
    <t>Organizar  un (1) curso  de formacion para investigadores  en procesos de escritura cientifica</t>
  </si>
  <si>
    <t>Gestionar los incentivos por investigación generados desde el estatuto docente y el estatuto de investigación</t>
  </si>
  <si>
    <t>Dirección de Investigación y CODEI</t>
  </si>
  <si>
    <t>Gestionar y activar  los convenios internacionales con Universidades</t>
  </si>
  <si>
    <t>Dirección de investigación</t>
  </si>
  <si>
    <t>Dirección de investigación y Grupos de Investigación</t>
  </si>
  <si>
    <t>Dirección de investigación y CODEI</t>
  </si>
  <si>
    <t>Número de proyectos de investigación aprobados/año</t>
  </si>
  <si>
    <t>Número de proyectos de investigación con cooperacion externa aprobados/año</t>
  </si>
  <si>
    <t xml:space="preserve">Incentivar en los estudiantes la participación activa en proyectos y en trabajos de grado de carácter investigativo </t>
  </si>
  <si>
    <t>Logro de la Meta</t>
  </si>
  <si>
    <t>Marzo</t>
  </si>
  <si>
    <t>Junio</t>
  </si>
  <si>
    <t>Septiembre</t>
  </si>
  <si>
    <t>Diciembre</t>
  </si>
  <si>
    <t>Gestionar incentivos para publicaciones en coautoria internacional</t>
  </si>
  <si>
    <t xml:space="preserve">Gestionar el sello editorial Institucional </t>
  </si>
  <si>
    <t>Gestionar el pago de evaluadores de libros de investigación</t>
  </si>
  <si>
    <t>020205-2017</t>
  </si>
  <si>
    <t xml:space="preserve">Desarrollar proyectos de investigación con aliados nacionales e internacionales </t>
  </si>
  <si>
    <t>PLAN DE ACCION 2018</t>
  </si>
  <si>
    <t>Meta 2018</t>
  </si>
  <si>
    <t>020206-2018</t>
  </si>
  <si>
    <t>A1-1
A -1
B - 4
C - 2
(8)</t>
  </si>
  <si>
    <t>020101-2018</t>
  </si>
  <si>
    <t>020203-2018</t>
  </si>
  <si>
    <t>020207-2018</t>
  </si>
  <si>
    <t>020208-2018</t>
  </si>
  <si>
    <t>020204-2018</t>
  </si>
  <si>
    <t>020201-2018</t>
  </si>
  <si>
    <t>020202-2018</t>
  </si>
  <si>
    <t>020210-2018</t>
  </si>
  <si>
    <t xml:space="preserve"> Articulos en revistas indexadas y capitulos de libro</t>
  </si>
  <si>
    <t>Número de artículos publicados en  coautoría con  docentes internacionales (Articulos, capitulos de libro y libros)</t>
  </si>
  <si>
    <t xml:space="preserve">Cursos de formacion y capacitación en investigación para estudiantes </t>
  </si>
  <si>
    <t xml:space="preserve">Número de Grupos Reconocidos y/o avalados </t>
  </si>
  <si>
    <t>Director de investigación y Coordinacion del Sello Editorial</t>
  </si>
  <si>
    <t>Número de productos de desarrollo tecnológico e innovación (patentes, normas, registros de software y registros industriales)</t>
  </si>
  <si>
    <t>Capacitar a los investigadores en procesos de Propiedad Intelectual</t>
  </si>
  <si>
    <t xml:space="preserve">Apoyar y gestionar los procesos de registros de productos de propiedad intelectual - actualizar información </t>
  </si>
  <si>
    <t>Realizar actividades producto de las redes de investigación (eventos, articulos, libros etc..)</t>
  </si>
  <si>
    <t xml:space="preserve">Actualización de los CvLAC y aval institucional a investigadores </t>
  </si>
  <si>
    <t>Número de eventos nacionales o Internacionales de investigación/año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</si>
</sst>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9" fontId="6" fillId="34" borderId="10" xfId="0" applyNumberFormat="1" applyFont="1" applyFill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9" fontId="6" fillId="35" borderId="12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9" fontId="6" fillId="36" borderId="10" xfId="0" applyNumberFormat="1" applyFont="1" applyFill="1" applyBorder="1" applyAlignment="1">
      <alignment horizontal="center" vertical="center"/>
    </xf>
    <xf numFmtId="9" fontId="6" fillId="35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9" fontId="6" fillId="35" borderId="14" xfId="0" applyNumberFormat="1" applyFont="1" applyFill="1" applyBorder="1" applyAlignment="1">
      <alignment horizontal="center" vertical="center"/>
    </xf>
    <xf numFmtId="9" fontId="6" fillId="35" borderId="16" xfId="0" applyNumberFormat="1" applyFont="1" applyFill="1" applyBorder="1" applyAlignment="1">
      <alignment horizontal="center" vertical="center"/>
    </xf>
    <xf numFmtId="9" fontId="6" fillId="36" borderId="14" xfId="0" applyNumberFormat="1" applyFont="1" applyFill="1" applyBorder="1" applyAlignment="1">
      <alignment horizontal="center" vertical="center"/>
    </xf>
    <xf numFmtId="9" fontId="6" fillId="35" borderId="14" xfId="0" applyNumberFormat="1" applyFont="1" applyFill="1" applyBorder="1" applyAlignment="1">
      <alignment horizontal="center" vertical="center"/>
    </xf>
    <xf numFmtId="9" fontId="6" fillId="35" borderId="14" xfId="0" applyNumberFormat="1" applyFont="1" applyFill="1" applyBorder="1" applyAlignment="1">
      <alignment horizontal="center" vertical="center"/>
    </xf>
    <xf numFmtId="9" fontId="6" fillId="36" borderId="14" xfId="0" applyNumberFormat="1" applyFont="1" applyFill="1" applyBorder="1" applyAlignment="1">
      <alignment horizontal="center" vertical="center"/>
    </xf>
    <xf numFmtId="9" fontId="6" fillId="35" borderId="14" xfId="0" applyNumberFormat="1" applyFont="1" applyFill="1" applyBorder="1" applyAlignment="1">
      <alignment horizontal="center" vertical="center"/>
    </xf>
    <xf numFmtId="9" fontId="6" fillId="35" borderId="17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12" fillId="37" borderId="14" xfId="0" applyFont="1" applyFill="1" applyBorder="1" applyAlignment="1">
      <alignment horizontal="center" vertical="center" wrapText="1"/>
    </xf>
    <xf numFmtId="9" fontId="6" fillId="37" borderId="10" xfId="0" applyNumberFormat="1" applyFont="1" applyFill="1" applyBorder="1" applyAlignment="1">
      <alignment horizontal="center" vertical="center"/>
    </xf>
    <xf numFmtId="9" fontId="6" fillId="37" borderId="10" xfId="0" applyNumberFormat="1" applyFont="1" applyFill="1" applyBorder="1" applyAlignment="1">
      <alignment vertical="center"/>
    </xf>
    <xf numFmtId="9" fontId="6" fillId="37" borderId="16" xfId="0" applyNumberFormat="1" applyFont="1" applyFill="1" applyBorder="1" applyAlignment="1">
      <alignment vertical="center"/>
    </xf>
    <xf numFmtId="9" fontId="47" fillId="37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9" fontId="6" fillId="36" borderId="14" xfId="0" applyNumberFormat="1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 wrapText="1"/>
    </xf>
    <xf numFmtId="9" fontId="6" fillId="35" borderId="14" xfId="0" applyNumberFormat="1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5" fillId="38" borderId="14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/>
    </xf>
    <xf numFmtId="9" fontId="6" fillId="38" borderId="10" xfId="0" applyNumberFormat="1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49" fontId="12" fillId="1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38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9" fontId="6" fillId="36" borderId="16" xfId="0" applyNumberFormat="1" applyFont="1" applyFill="1" applyBorder="1" applyAlignment="1">
      <alignment horizontal="center" vertical="center"/>
    </xf>
    <xf numFmtId="9" fontId="6" fillId="35" borderId="14" xfId="0" applyNumberFormat="1" applyFont="1" applyFill="1" applyBorder="1" applyAlignment="1">
      <alignment horizontal="center" vertical="center"/>
    </xf>
    <xf numFmtId="9" fontId="6" fillId="35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9" fontId="6" fillId="38" borderId="14" xfId="0" applyNumberFormat="1" applyFont="1" applyFill="1" applyBorder="1" applyAlignment="1">
      <alignment horizontal="center" vertical="center"/>
    </xf>
    <xf numFmtId="9" fontId="6" fillId="38" borderId="16" xfId="0" applyNumberFormat="1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6" fillId="37" borderId="14" xfId="0" applyNumberFormat="1" applyFont="1" applyFill="1" applyBorder="1" applyAlignment="1">
      <alignment horizontal="center" vertical="center"/>
    </xf>
    <xf numFmtId="3" fontId="6" fillId="37" borderId="16" xfId="0" applyNumberFormat="1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9" fontId="6" fillId="35" borderId="17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38" borderId="14" xfId="0" applyNumberFormat="1" applyFont="1" applyFill="1" applyBorder="1" applyAlignment="1">
      <alignment horizontal="center" vertical="center"/>
    </xf>
    <xf numFmtId="3" fontId="6" fillId="38" borderId="17" xfId="0" applyNumberFormat="1" applyFont="1" applyFill="1" applyBorder="1" applyAlignment="1">
      <alignment horizontal="center" vertical="center"/>
    </xf>
    <xf numFmtId="3" fontId="6" fillId="38" borderId="16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3" fontId="6" fillId="38" borderId="14" xfId="0" applyNumberFormat="1" applyFont="1" applyFill="1" applyBorder="1" applyAlignment="1">
      <alignment horizontal="center" vertical="center" wrapText="1"/>
    </xf>
    <xf numFmtId="3" fontId="6" fillId="38" borderId="16" xfId="0" applyNumberFormat="1" applyFont="1" applyFill="1" applyBorder="1" applyAlignment="1">
      <alignment horizontal="center" vertical="center" wrapText="1"/>
    </xf>
    <xf numFmtId="3" fontId="6" fillId="37" borderId="14" xfId="0" applyNumberFormat="1" applyFont="1" applyFill="1" applyBorder="1" applyAlignment="1">
      <alignment horizontal="center" vertical="center" wrapText="1"/>
    </xf>
    <xf numFmtId="3" fontId="6" fillId="37" borderId="16" xfId="0" applyNumberFormat="1" applyFont="1" applyFill="1" applyBorder="1" applyAlignment="1">
      <alignment horizontal="center" vertical="center" wrapText="1"/>
    </xf>
    <xf numFmtId="3" fontId="6" fillId="37" borderId="17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 textRotation="90" wrapText="1"/>
    </xf>
    <xf numFmtId="0" fontId="5" fillId="37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SheetLayoutView="80" zoomScalePageLayoutView="0" workbookViewId="0" topLeftCell="A46">
      <selection activeCell="F51" sqref="F51"/>
    </sheetView>
  </sheetViews>
  <sheetFormatPr defaultColWidth="11.421875" defaultRowHeight="15"/>
  <cols>
    <col min="1" max="1" width="16.57421875" style="1" customWidth="1"/>
    <col min="2" max="2" width="16.00390625" style="1" customWidth="1"/>
    <col min="3" max="3" width="21.8515625" style="1" customWidth="1"/>
    <col min="4" max="4" width="12.7109375" style="19" customWidth="1"/>
    <col min="5" max="5" width="18.57421875" style="1" customWidth="1"/>
    <col min="6" max="6" width="6.00390625" style="1" customWidth="1"/>
    <col min="7" max="10" width="6.00390625" style="1" hidden="1" customWidth="1"/>
    <col min="11" max="11" width="7.140625" style="1" customWidth="1"/>
    <col min="12" max="12" width="20.8515625" style="70" customWidth="1"/>
    <col min="13" max="13" width="8.140625" style="1" customWidth="1"/>
    <col min="14" max="14" width="21.00390625" style="1" customWidth="1"/>
    <col min="15" max="17" width="6.140625" style="1" customWidth="1"/>
    <col min="18" max="18" width="6.7109375" style="1" customWidth="1"/>
    <col min="19" max="19" width="7.8515625" style="1" customWidth="1"/>
    <col min="20" max="21" width="7.00390625" style="1" customWidth="1"/>
    <col min="22" max="22" width="6.421875" style="1" customWidth="1"/>
    <col min="23" max="23" width="54.28125" style="1" customWidth="1"/>
    <col min="24" max="24" width="11.8515625" style="1" bestFit="1" customWidth="1"/>
    <col min="25" max="16384" width="11.421875" style="1" customWidth="1"/>
  </cols>
  <sheetData>
    <row r="1" spans="1:23" ht="18.75">
      <c r="A1" s="139" t="s">
        <v>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20"/>
    </row>
    <row r="2" spans="1:23" ht="18.75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20"/>
    </row>
    <row r="3" spans="1:23" ht="18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20"/>
    </row>
    <row r="4" spans="1:23" ht="18.75">
      <c r="A4" s="145" t="s">
        <v>30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8"/>
      <c r="O4" s="8"/>
      <c r="P4" s="47"/>
      <c r="Q4" s="47"/>
      <c r="R4" s="8"/>
      <c r="S4" s="8"/>
      <c r="T4" s="8"/>
      <c r="U4" s="8"/>
      <c r="V4" s="8"/>
      <c r="W4" s="8"/>
    </row>
    <row r="5" ht="15"/>
    <row r="6" spans="1:23" ht="26.25" customHeight="1">
      <c r="A6" s="143" t="s">
        <v>0</v>
      </c>
      <c r="B6" s="143" t="s">
        <v>1</v>
      </c>
      <c r="C6" s="143" t="s">
        <v>44</v>
      </c>
      <c r="D6" s="146" t="s">
        <v>29</v>
      </c>
      <c r="E6" s="143" t="s">
        <v>6</v>
      </c>
      <c r="F6" s="142" t="s">
        <v>90</v>
      </c>
      <c r="G6" s="148" t="s">
        <v>79</v>
      </c>
      <c r="H6" s="149"/>
      <c r="I6" s="149"/>
      <c r="J6" s="150"/>
      <c r="K6" s="142" t="s">
        <v>8</v>
      </c>
      <c r="L6" s="152" t="s">
        <v>11</v>
      </c>
      <c r="M6" s="142" t="s">
        <v>17</v>
      </c>
      <c r="N6" s="143" t="s">
        <v>13</v>
      </c>
      <c r="O6" s="155" t="s">
        <v>2</v>
      </c>
      <c r="P6" s="156"/>
      <c r="Q6" s="156"/>
      <c r="R6" s="157"/>
      <c r="S6" s="140" t="s">
        <v>18</v>
      </c>
      <c r="T6" s="153" t="s">
        <v>19</v>
      </c>
      <c r="U6" s="153" t="s">
        <v>3</v>
      </c>
      <c r="V6" s="142" t="s">
        <v>4</v>
      </c>
      <c r="W6" s="151" t="s">
        <v>5</v>
      </c>
    </row>
    <row r="7" spans="1:23" ht="59.25" customHeight="1">
      <c r="A7" s="144"/>
      <c r="B7" s="144"/>
      <c r="C7" s="143"/>
      <c r="D7" s="147"/>
      <c r="E7" s="143"/>
      <c r="F7" s="142"/>
      <c r="G7" s="40" t="s">
        <v>80</v>
      </c>
      <c r="H7" s="40" t="s">
        <v>81</v>
      </c>
      <c r="I7" s="40" t="s">
        <v>82</v>
      </c>
      <c r="J7" s="40" t="s">
        <v>83</v>
      </c>
      <c r="K7" s="142"/>
      <c r="L7" s="152"/>
      <c r="M7" s="142"/>
      <c r="N7" s="143"/>
      <c r="O7" s="2" t="s">
        <v>80</v>
      </c>
      <c r="P7" s="46" t="s">
        <v>81</v>
      </c>
      <c r="Q7" s="46" t="s">
        <v>82</v>
      </c>
      <c r="R7" s="2" t="s">
        <v>83</v>
      </c>
      <c r="S7" s="141"/>
      <c r="T7" s="154"/>
      <c r="U7" s="154"/>
      <c r="V7" s="142"/>
      <c r="W7" s="151"/>
    </row>
    <row r="8" spans="1:23" ht="105.75" customHeight="1">
      <c r="A8" s="115" t="s">
        <v>45</v>
      </c>
      <c r="B8" s="117" t="s">
        <v>46</v>
      </c>
      <c r="C8" s="106" t="s">
        <v>14</v>
      </c>
      <c r="D8" s="112" t="s">
        <v>91</v>
      </c>
      <c r="E8" s="106" t="s">
        <v>15</v>
      </c>
      <c r="F8" s="103">
        <v>500</v>
      </c>
      <c r="G8" s="94"/>
      <c r="H8" s="94"/>
      <c r="I8" s="94"/>
      <c r="J8" s="94"/>
      <c r="K8" s="125">
        <v>224</v>
      </c>
      <c r="L8" s="63" t="s">
        <v>58</v>
      </c>
      <c r="M8" s="15">
        <v>0.3</v>
      </c>
      <c r="N8" s="17" t="s">
        <v>33</v>
      </c>
      <c r="O8" s="15">
        <v>0.35</v>
      </c>
      <c r="P8" s="15">
        <v>0.7</v>
      </c>
      <c r="Q8" s="15"/>
      <c r="R8" s="15">
        <v>1</v>
      </c>
      <c r="S8" s="42"/>
      <c r="T8" s="4">
        <f>+S8*M8</f>
        <v>0</v>
      </c>
      <c r="U8" s="72"/>
      <c r="V8" s="72"/>
      <c r="W8" s="74"/>
    </row>
    <row r="9" spans="1:23" ht="60" customHeight="1">
      <c r="A9" s="127"/>
      <c r="B9" s="137"/>
      <c r="C9" s="107"/>
      <c r="D9" s="113"/>
      <c r="E9" s="107"/>
      <c r="F9" s="104"/>
      <c r="G9" s="134"/>
      <c r="H9" s="134"/>
      <c r="I9" s="134"/>
      <c r="J9" s="134"/>
      <c r="K9" s="138"/>
      <c r="L9" s="63" t="s">
        <v>103</v>
      </c>
      <c r="M9" s="15">
        <v>0.1</v>
      </c>
      <c r="N9" s="17" t="s">
        <v>60</v>
      </c>
      <c r="O9" s="32"/>
      <c r="P9" s="32"/>
      <c r="Q9" s="32"/>
      <c r="R9" s="32">
        <v>1</v>
      </c>
      <c r="S9" s="42"/>
      <c r="T9" s="4">
        <f>+S9*M9</f>
        <v>0</v>
      </c>
      <c r="U9" s="99"/>
      <c r="V9" s="99"/>
      <c r="W9" s="158"/>
    </row>
    <row r="10" spans="1:23" ht="76.5" customHeight="1">
      <c r="A10" s="127"/>
      <c r="B10" s="137"/>
      <c r="C10" s="107"/>
      <c r="D10" s="113"/>
      <c r="E10" s="107"/>
      <c r="F10" s="104"/>
      <c r="G10" s="134"/>
      <c r="H10" s="134"/>
      <c r="I10" s="134"/>
      <c r="J10" s="134"/>
      <c r="K10" s="138"/>
      <c r="L10" s="63" t="s">
        <v>66</v>
      </c>
      <c r="M10" s="15">
        <v>0.2</v>
      </c>
      <c r="N10" s="17" t="s">
        <v>28</v>
      </c>
      <c r="O10" s="15">
        <v>0.25</v>
      </c>
      <c r="P10" s="15">
        <v>0.5</v>
      </c>
      <c r="Q10" s="15">
        <v>0.75</v>
      </c>
      <c r="R10" s="15">
        <v>1</v>
      </c>
      <c r="S10" s="42"/>
      <c r="T10" s="4">
        <f>+S10*M10</f>
        <v>0</v>
      </c>
      <c r="U10" s="99"/>
      <c r="V10" s="99"/>
      <c r="W10" s="158"/>
    </row>
    <row r="11" spans="1:23" ht="69.75" customHeight="1">
      <c r="A11" s="127"/>
      <c r="B11" s="137"/>
      <c r="C11" s="107"/>
      <c r="D11" s="114"/>
      <c r="E11" s="107"/>
      <c r="F11" s="104"/>
      <c r="G11" s="95"/>
      <c r="H11" s="95"/>
      <c r="I11" s="95"/>
      <c r="J11" s="95"/>
      <c r="K11" s="138"/>
      <c r="L11" s="63" t="s">
        <v>34</v>
      </c>
      <c r="M11" s="15">
        <v>0.4</v>
      </c>
      <c r="N11" s="3" t="s">
        <v>20</v>
      </c>
      <c r="O11" s="15">
        <v>0.25</v>
      </c>
      <c r="P11" s="15">
        <v>0.5</v>
      </c>
      <c r="Q11" s="15">
        <v>0.75</v>
      </c>
      <c r="R11" s="15">
        <v>1</v>
      </c>
      <c r="S11" s="42"/>
      <c r="T11" s="4">
        <f>+S11*M11</f>
        <v>0</v>
      </c>
      <c r="U11" s="99"/>
      <c r="V11" s="99"/>
      <c r="W11" s="158"/>
    </row>
    <row r="12" spans="1:23" ht="29.25" customHeight="1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5">
        <f>SUM(M8:M11)</f>
        <v>1</v>
      </c>
      <c r="N12" s="10"/>
      <c r="O12" s="5"/>
      <c r="P12" s="5"/>
      <c r="Q12" s="5"/>
      <c r="R12" s="5"/>
      <c r="S12" s="5"/>
      <c r="T12" s="5">
        <f>SUM(T8:T11)</f>
        <v>0</v>
      </c>
      <c r="U12" s="5">
        <v>0.07</v>
      </c>
      <c r="V12" s="5">
        <f>+U12*T12</f>
        <v>0</v>
      </c>
      <c r="W12" s="11"/>
    </row>
    <row r="13" spans="1:23" s="52" customFormat="1" ht="68.25" customHeight="1">
      <c r="A13" s="128" t="s">
        <v>45</v>
      </c>
      <c r="B13" s="90" t="s">
        <v>46</v>
      </c>
      <c r="C13" s="90" t="s">
        <v>47</v>
      </c>
      <c r="D13" s="112" t="s">
        <v>93</v>
      </c>
      <c r="E13" s="90" t="s">
        <v>59</v>
      </c>
      <c r="F13" s="130" t="s">
        <v>92</v>
      </c>
      <c r="G13" s="94"/>
      <c r="H13" s="94"/>
      <c r="I13" s="94"/>
      <c r="J13" s="94"/>
      <c r="K13" s="103">
        <v>1648</v>
      </c>
      <c r="L13" s="64" t="s">
        <v>67</v>
      </c>
      <c r="M13" s="56">
        <v>0.5</v>
      </c>
      <c r="N13" s="55" t="s">
        <v>21</v>
      </c>
      <c r="O13" s="56">
        <v>0.5</v>
      </c>
      <c r="P13" s="56"/>
      <c r="Q13" s="56"/>
      <c r="R13" s="56">
        <v>1</v>
      </c>
      <c r="S13" s="42"/>
      <c r="T13" s="4">
        <f>+S13*M13</f>
        <v>0</v>
      </c>
      <c r="U13" s="72"/>
      <c r="V13" s="72"/>
      <c r="W13" s="84"/>
    </row>
    <row r="14" spans="1:23" s="52" customFormat="1" ht="66" customHeight="1">
      <c r="A14" s="129"/>
      <c r="B14" s="91"/>
      <c r="C14" s="91"/>
      <c r="D14" s="114"/>
      <c r="E14" s="91"/>
      <c r="F14" s="131"/>
      <c r="G14" s="134"/>
      <c r="H14" s="134"/>
      <c r="I14" s="134"/>
      <c r="J14" s="134"/>
      <c r="K14" s="105"/>
      <c r="L14" s="64" t="s">
        <v>68</v>
      </c>
      <c r="M14" s="56">
        <v>0.5</v>
      </c>
      <c r="N14" s="55" t="s">
        <v>21</v>
      </c>
      <c r="O14" s="56">
        <v>0.5</v>
      </c>
      <c r="P14" s="56"/>
      <c r="Q14" s="56"/>
      <c r="R14" s="56">
        <v>1</v>
      </c>
      <c r="S14" s="42"/>
      <c r="T14" s="4">
        <f>+S14*M14</f>
        <v>0</v>
      </c>
      <c r="U14" s="99"/>
      <c r="V14" s="99"/>
      <c r="W14" s="161"/>
    </row>
    <row r="15" spans="1:23" ht="41.25" customHeight="1">
      <c r="A15" s="76" t="s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5">
        <f>SUM(M13:M14)</f>
        <v>1</v>
      </c>
      <c r="N15" s="10"/>
      <c r="O15" s="5"/>
      <c r="P15" s="5"/>
      <c r="Q15" s="5"/>
      <c r="R15" s="5"/>
      <c r="S15" s="5"/>
      <c r="T15" s="5">
        <f>SUM(T13:T14)</f>
        <v>0</v>
      </c>
      <c r="U15" s="5">
        <v>0.06</v>
      </c>
      <c r="V15" s="5">
        <f>+U15*T15</f>
        <v>0</v>
      </c>
      <c r="W15" s="11"/>
    </row>
    <row r="16" spans="1:23" ht="68.25" customHeight="1">
      <c r="A16" s="110" t="s">
        <v>45</v>
      </c>
      <c r="B16" s="81" t="s">
        <v>46</v>
      </c>
      <c r="C16" s="81" t="s">
        <v>47</v>
      </c>
      <c r="D16" s="112" t="s">
        <v>93</v>
      </c>
      <c r="E16" s="81" t="s">
        <v>104</v>
      </c>
      <c r="F16" s="130">
        <v>2</v>
      </c>
      <c r="G16" s="132"/>
      <c r="H16" s="132"/>
      <c r="I16" s="132"/>
      <c r="J16" s="132"/>
      <c r="K16" s="100">
        <v>21</v>
      </c>
      <c r="L16" s="38" t="s">
        <v>67</v>
      </c>
      <c r="M16" s="32">
        <v>0.5</v>
      </c>
      <c r="N16" s="36" t="s">
        <v>21</v>
      </c>
      <c r="O16" s="32">
        <v>0.5</v>
      </c>
      <c r="P16" s="32"/>
      <c r="Q16" s="32"/>
      <c r="R16" s="32">
        <v>1</v>
      </c>
      <c r="S16" s="42"/>
      <c r="T16" s="4">
        <f>+S16*M16</f>
        <v>0</v>
      </c>
      <c r="U16" s="72"/>
      <c r="V16" s="72"/>
      <c r="W16" s="159"/>
    </row>
    <row r="17" spans="1:23" ht="66" customHeight="1">
      <c r="A17" s="111"/>
      <c r="B17" s="82"/>
      <c r="C17" s="82"/>
      <c r="D17" s="114"/>
      <c r="E17" s="82"/>
      <c r="F17" s="131"/>
      <c r="G17" s="133"/>
      <c r="H17" s="133"/>
      <c r="I17" s="133"/>
      <c r="J17" s="133"/>
      <c r="K17" s="102"/>
      <c r="L17" s="38" t="s">
        <v>68</v>
      </c>
      <c r="M17" s="32">
        <v>0.5</v>
      </c>
      <c r="N17" s="36" t="s">
        <v>21</v>
      </c>
      <c r="O17" s="32">
        <v>0.5</v>
      </c>
      <c r="P17" s="32"/>
      <c r="Q17" s="32"/>
      <c r="R17" s="32">
        <v>1</v>
      </c>
      <c r="S17" s="42"/>
      <c r="T17" s="4">
        <f>+S17*M17</f>
        <v>0</v>
      </c>
      <c r="U17" s="99"/>
      <c r="V17" s="99"/>
      <c r="W17" s="160"/>
    </row>
    <row r="18" spans="1:23" ht="41.25" customHeight="1">
      <c r="A18" s="76" t="s">
        <v>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5">
        <f>SUM(M16:M17)</f>
        <v>1</v>
      </c>
      <c r="N18" s="10"/>
      <c r="O18" s="5"/>
      <c r="P18" s="5"/>
      <c r="Q18" s="5"/>
      <c r="R18" s="5"/>
      <c r="S18" s="5"/>
      <c r="T18" s="5">
        <f>SUM(T16:T17)</f>
        <v>0</v>
      </c>
      <c r="U18" s="5">
        <v>0.04</v>
      </c>
      <c r="V18" s="5">
        <f>+U18*T18</f>
        <v>0</v>
      </c>
      <c r="W18" s="11"/>
    </row>
    <row r="19" spans="1:23" ht="63.75" customHeight="1">
      <c r="A19" s="79" t="s">
        <v>45</v>
      </c>
      <c r="B19" s="80" t="s">
        <v>48</v>
      </c>
      <c r="C19" s="80" t="s">
        <v>49</v>
      </c>
      <c r="D19" s="83" t="s">
        <v>94</v>
      </c>
      <c r="E19" s="80" t="s">
        <v>101</v>
      </c>
      <c r="F19" s="135">
        <v>43</v>
      </c>
      <c r="G19" s="94"/>
      <c r="H19" s="94"/>
      <c r="I19" s="94"/>
      <c r="J19" s="94"/>
      <c r="K19" s="136">
        <v>160</v>
      </c>
      <c r="L19" s="63" t="s">
        <v>69</v>
      </c>
      <c r="M19" s="24">
        <v>0.4</v>
      </c>
      <c r="N19" s="3" t="s">
        <v>24</v>
      </c>
      <c r="O19" s="24"/>
      <c r="P19" s="48"/>
      <c r="Q19" s="48"/>
      <c r="R19" s="24">
        <v>1</v>
      </c>
      <c r="S19" s="42"/>
      <c r="T19" s="4">
        <f>+S19*M19</f>
        <v>0</v>
      </c>
      <c r="U19" s="22"/>
      <c r="V19" s="22"/>
      <c r="W19" s="74"/>
    </row>
    <row r="20" spans="1:23" ht="63.75" customHeight="1">
      <c r="A20" s="79"/>
      <c r="B20" s="80"/>
      <c r="C20" s="80"/>
      <c r="D20" s="83"/>
      <c r="E20" s="80"/>
      <c r="F20" s="135"/>
      <c r="G20" s="134"/>
      <c r="H20" s="134"/>
      <c r="I20" s="134"/>
      <c r="J20" s="134"/>
      <c r="K20" s="136"/>
      <c r="L20" s="63" t="s">
        <v>70</v>
      </c>
      <c r="M20" s="27">
        <v>0.4</v>
      </c>
      <c r="N20" s="17" t="s">
        <v>71</v>
      </c>
      <c r="O20" s="27">
        <v>0.25</v>
      </c>
      <c r="P20" s="48">
        <v>0.5</v>
      </c>
      <c r="Q20" s="48">
        <v>0.75</v>
      </c>
      <c r="R20" s="27">
        <v>1</v>
      </c>
      <c r="S20" s="42"/>
      <c r="T20" s="4">
        <f>+S20*M20</f>
        <v>0</v>
      </c>
      <c r="U20" s="29"/>
      <c r="V20" s="29"/>
      <c r="W20" s="158"/>
    </row>
    <row r="21" spans="1:23" ht="93" customHeight="1">
      <c r="A21" s="79"/>
      <c r="B21" s="80"/>
      <c r="C21" s="80"/>
      <c r="D21" s="83"/>
      <c r="E21" s="80"/>
      <c r="F21" s="135"/>
      <c r="G21" s="95"/>
      <c r="H21" s="95"/>
      <c r="I21" s="95"/>
      <c r="J21" s="95"/>
      <c r="K21" s="136"/>
      <c r="L21" s="65" t="s">
        <v>41</v>
      </c>
      <c r="M21" s="15">
        <v>0.2</v>
      </c>
      <c r="N21" s="17" t="s">
        <v>42</v>
      </c>
      <c r="O21" s="48">
        <v>0.25</v>
      </c>
      <c r="P21" s="48">
        <v>0.5</v>
      </c>
      <c r="Q21" s="48">
        <v>0.75</v>
      </c>
      <c r="R21" s="48">
        <v>1</v>
      </c>
      <c r="S21" s="42"/>
      <c r="T21" s="4">
        <f>+S21*M21</f>
        <v>0</v>
      </c>
      <c r="U21" s="23"/>
      <c r="V21" s="23"/>
      <c r="W21" s="75"/>
    </row>
    <row r="22" spans="1:23" ht="31.5" customHeight="1">
      <c r="A22" s="76" t="s">
        <v>12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  <c r="M22" s="5">
        <f>+M19+M21+M20</f>
        <v>1</v>
      </c>
      <c r="N22" s="10"/>
      <c r="O22" s="5"/>
      <c r="P22" s="5"/>
      <c r="Q22" s="5"/>
      <c r="R22" s="5"/>
      <c r="S22" s="5"/>
      <c r="T22" s="5">
        <f>SUM(T19:T19)</f>
        <v>0</v>
      </c>
      <c r="U22" s="5">
        <v>0.09</v>
      </c>
      <c r="V22" s="5">
        <f>+U22*T22</f>
        <v>0</v>
      </c>
      <c r="W22" s="11"/>
    </row>
    <row r="23" spans="1:23" ht="82.5" customHeight="1">
      <c r="A23" s="79" t="s">
        <v>45</v>
      </c>
      <c r="B23" s="80" t="s">
        <v>48</v>
      </c>
      <c r="C23" s="81" t="s">
        <v>49</v>
      </c>
      <c r="D23" s="83" t="s">
        <v>94</v>
      </c>
      <c r="E23" s="81" t="s">
        <v>102</v>
      </c>
      <c r="F23" s="103">
        <v>7</v>
      </c>
      <c r="G23" s="94"/>
      <c r="H23" s="94"/>
      <c r="I23" s="94"/>
      <c r="J23" s="94"/>
      <c r="K23" s="92">
        <v>22</v>
      </c>
      <c r="L23" s="66" t="s">
        <v>40</v>
      </c>
      <c r="M23" s="15">
        <v>0.2</v>
      </c>
      <c r="N23" s="31" t="s">
        <v>20</v>
      </c>
      <c r="O23" s="48">
        <v>0.25</v>
      </c>
      <c r="P23" s="48">
        <v>0.5</v>
      </c>
      <c r="Q23" s="48">
        <v>0.75</v>
      </c>
      <c r="R23" s="48">
        <v>1</v>
      </c>
      <c r="S23" s="43"/>
      <c r="T23" s="4">
        <f>+S23*M23</f>
        <v>0</v>
      </c>
      <c r="U23" s="72"/>
      <c r="V23" s="72"/>
      <c r="W23" s="74"/>
    </row>
    <row r="24" spans="1:23" ht="63.75" customHeight="1">
      <c r="A24" s="79"/>
      <c r="B24" s="80"/>
      <c r="C24" s="109"/>
      <c r="D24" s="83"/>
      <c r="E24" s="109"/>
      <c r="F24" s="104"/>
      <c r="G24" s="134"/>
      <c r="H24" s="134"/>
      <c r="I24" s="134"/>
      <c r="J24" s="134"/>
      <c r="K24" s="165"/>
      <c r="L24" s="66" t="s">
        <v>72</v>
      </c>
      <c r="M24" s="15">
        <v>0.4</v>
      </c>
      <c r="N24" s="31" t="s">
        <v>64</v>
      </c>
      <c r="O24" s="48">
        <v>0.25</v>
      </c>
      <c r="P24" s="48">
        <v>0.5</v>
      </c>
      <c r="Q24" s="48">
        <v>0.75</v>
      </c>
      <c r="R24" s="48">
        <v>1</v>
      </c>
      <c r="S24" s="43"/>
      <c r="T24" s="4">
        <f>+S24*M24</f>
        <v>0</v>
      </c>
      <c r="U24" s="99"/>
      <c r="V24" s="99"/>
      <c r="W24" s="158"/>
    </row>
    <row r="25" spans="1:23" ht="54.75" customHeight="1">
      <c r="A25" s="79"/>
      <c r="B25" s="80"/>
      <c r="C25" s="82"/>
      <c r="D25" s="83"/>
      <c r="E25" s="109"/>
      <c r="F25" s="105"/>
      <c r="G25" s="95"/>
      <c r="H25" s="95"/>
      <c r="I25" s="95"/>
      <c r="J25" s="95"/>
      <c r="K25" s="93"/>
      <c r="L25" s="66" t="s">
        <v>84</v>
      </c>
      <c r="M25" s="15">
        <v>0.4</v>
      </c>
      <c r="N25" s="31" t="s">
        <v>73</v>
      </c>
      <c r="O25" s="48">
        <v>0.25</v>
      </c>
      <c r="P25" s="48">
        <v>0.5</v>
      </c>
      <c r="Q25" s="48">
        <v>0.75</v>
      </c>
      <c r="R25" s="48">
        <v>1</v>
      </c>
      <c r="S25" s="43"/>
      <c r="T25" s="4">
        <f>+S25*M25</f>
        <v>0</v>
      </c>
      <c r="U25" s="73"/>
      <c r="V25" s="73"/>
      <c r="W25" s="75"/>
    </row>
    <row r="26" spans="1:23" ht="39" customHeight="1">
      <c r="A26" s="76" t="s">
        <v>12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  <c r="M26" s="5">
        <f>SUM(M23:M25)</f>
        <v>1</v>
      </c>
      <c r="N26" s="10"/>
      <c r="O26" s="5"/>
      <c r="P26" s="5"/>
      <c r="Q26" s="5"/>
      <c r="R26" s="5"/>
      <c r="S26" s="5"/>
      <c r="T26" s="5">
        <f>SUM(T23:T25)</f>
        <v>0</v>
      </c>
      <c r="U26" s="5">
        <v>0.07</v>
      </c>
      <c r="V26" s="5">
        <f>+U26*T26</f>
        <v>0</v>
      </c>
      <c r="W26" s="11"/>
    </row>
    <row r="27" spans="1:23" s="52" customFormat="1" ht="63.75" customHeight="1">
      <c r="A27" s="122" t="s">
        <v>45</v>
      </c>
      <c r="B27" s="123" t="s">
        <v>48</v>
      </c>
      <c r="C27" s="90" t="s">
        <v>49</v>
      </c>
      <c r="D27" s="83" t="s">
        <v>94</v>
      </c>
      <c r="E27" s="90" t="s">
        <v>50</v>
      </c>
      <c r="F27" s="103">
        <v>3</v>
      </c>
      <c r="G27" s="94"/>
      <c r="H27" s="94"/>
      <c r="I27" s="94"/>
      <c r="J27" s="94"/>
      <c r="K27" s="125">
        <v>52</v>
      </c>
      <c r="L27" s="86" t="s">
        <v>61</v>
      </c>
      <c r="M27" s="88">
        <v>1</v>
      </c>
      <c r="N27" s="90" t="s">
        <v>42</v>
      </c>
      <c r="O27" s="48">
        <v>0.25</v>
      </c>
      <c r="P27" s="48">
        <v>0.5</v>
      </c>
      <c r="Q27" s="48">
        <v>0.75</v>
      </c>
      <c r="R27" s="48">
        <v>1</v>
      </c>
      <c r="S27" s="43"/>
      <c r="T27" s="4">
        <f>+S27*M27</f>
        <v>0</v>
      </c>
      <c r="U27" s="72"/>
      <c r="V27" s="72"/>
      <c r="W27" s="84"/>
    </row>
    <row r="28" spans="1:23" s="52" customFormat="1" ht="54.75" customHeight="1">
      <c r="A28" s="122"/>
      <c r="B28" s="123"/>
      <c r="C28" s="91"/>
      <c r="D28" s="83"/>
      <c r="E28" s="124"/>
      <c r="F28" s="105"/>
      <c r="G28" s="95"/>
      <c r="H28" s="95"/>
      <c r="I28" s="95"/>
      <c r="J28" s="95"/>
      <c r="K28" s="126"/>
      <c r="L28" s="87"/>
      <c r="M28" s="89"/>
      <c r="N28" s="91"/>
      <c r="O28" s="48">
        <v>0.25</v>
      </c>
      <c r="P28" s="48">
        <v>0.5</v>
      </c>
      <c r="Q28" s="48">
        <v>0.75</v>
      </c>
      <c r="R28" s="48">
        <v>1</v>
      </c>
      <c r="S28" s="43"/>
      <c r="T28" s="4">
        <f>+S28*M28</f>
        <v>0</v>
      </c>
      <c r="U28" s="73"/>
      <c r="V28" s="73"/>
      <c r="W28" s="85"/>
    </row>
    <row r="29" spans="1:23" ht="39" customHeight="1">
      <c r="A29" s="76" t="s">
        <v>12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5">
        <f>SUM(M27:M28)</f>
        <v>1</v>
      </c>
      <c r="N29" s="10"/>
      <c r="O29" s="5"/>
      <c r="P29" s="5"/>
      <c r="Q29" s="5"/>
      <c r="R29" s="5"/>
      <c r="S29" s="5"/>
      <c r="T29" s="5">
        <f>SUM(T27:T28)</f>
        <v>0</v>
      </c>
      <c r="U29" s="5">
        <v>0.08</v>
      </c>
      <c r="V29" s="5">
        <f>+U29*T29</f>
        <v>0</v>
      </c>
      <c r="W29" s="11"/>
    </row>
    <row r="30" spans="1:23" ht="69.75" customHeight="1">
      <c r="A30" s="79" t="s">
        <v>45</v>
      </c>
      <c r="B30" s="80" t="s">
        <v>48</v>
      </c>
      <c r="C30" s="81" t="s">
        <v>49</v>
      </c>
      <c r="D30" s="83" t="s">
        <v>94</v>
      </c>
      <c r="E30" s="81" t="s">
        <v>51</v>
      </c>
      <c r="F30" s="103">
        <v>5</v>
      </c>
      <c r="G30" s="94"/>
      <c r="H30" s="94"/>
      <c r="I30" s="94"/>
      <c r="J30" s="94"/>
      <c r="K30" s="92">
        <v>102</v>
      </c>
      <c r="L30" s="66" t="s">
        <v>85</v>
      </c>
      <c r="M30" s="15">
        <v>0.5</v>
      </c>
      <c r="N30" s="31" t="s">
        <v>105</v>
      </c>
      <c r="O30" s="48">
        <v>0.25</v>
      </c>
      <c r="P30" s="48">
        <v>0.5</v>
      </c>
      <c r="Q30" s="48">
        <v>0.75</v>
      </c>
      <c r="R30" s="48">
        <v>1</v>
      </c>
      <c r="S30" s="43"/>
      <c r="T30" s="4">
        <f>+S30*M30</f>
        <v>0</v>
      </c>
      <c r="U30" s="72"/>
      <c r="V30" s="72"/>
      <c r="W30" s="74"/>
    </row>
    <row r="31" spans="1:23" ht="54.75" customHeight="1">
      <c r="A31" s="79"/>
      <c r="B31" s="80"/>
      <c r="C31" s="82"/>
      <c r="D31" s="83"/>
      <c r="E31" s="109"/>
      <c r="F31" s="105"/>
      <c r="G31" s="95"/>
      <c r="H31" s="95"/>
      <c r="I31" s="95"/>
      <c r="J31" s="95"/>
      <c r="K31" s="93"/>
      <c r="L31" s="66" t="s">
        <v>86</v>
      </c>
      <c r="M31" s="71">
        <v>0.5</v>
      </c>
      <c r="N31" s="31" t="s">
        <v>62</v>
      </c>
      <c r="O31" s="48">
        <v>0.25</v>
      </c>
      <c r="P31" s="48">
        <v>0.5</v>
      </c>
      <c r="Q31" s="48">
        <v>0.75</v>
      </c>
      <c r="R31" s="48">
        <v>1</v>
      </c>
      <c r="S31" s="43"/>
      <c r="T31" s="4">
        <f>+S31*M31</f>
        <v>0</v>
      </c>
      <c r="U31" s="73"/>
      <c r="V31" s="73"/>
      <c r="W31" s="75"/>
    </row>
    <row r="32" spans="1:23" ht="39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8"/>
      <c r="M32" s="5">
        <f>SUM(M30:M31)</f>
        <v>1</v>
      </c>
      <c r="N32" s="10"/>
      <c r="O32" s="5"/>
      <c r="P32" s="5"/>
      <c r="Q32" s="5"/>
      <c r="R32" s="5"/>
      <c r="S32" s="5"/>
      <c r="T32" s="5">
        <f>SUM(T30:T31)</f>
        <v>0</v>
      </c>
      <c r="U32" s="5">
        <v>0.09</v>
      </c>
      <c r="V32" s="5">
        <f>+U32*T32</f>
        <v>0</v>
      </c>
      <c r="W32" s="11"/>
    </row>
    <row r="33" spans="1:23" ht="63.75" customHeight="1">
      <c r="A33" s="79" t="s">
        <v>45</v>
      </c>
      <c r="B33" s="80" t="s">
        <v>48</v>
      </c>
      <c r="C33" s="81" t="s">
        <v>49</v>
      </c>
      <c r="D33" s="83" t="s">
        <v>94</v>
      </c>
      <c r="E33" s="81" t="s">
        <v>106</v>
      </c>
      <c r="F33" s="103">
        <v>4</v>
      </c>
      <c r="G33" s="94"/>
      <c r="H33" s="94"/>
      <c r="I33" s="94"/>
      <c r="J33" s="94"/>
      <c r="K33" s="92">
        <v>82</v>
      </c>
      <c r="L33" s="66" t="s">
        <v>107</v>
      </c>
      <c r="M33" s="15">
        <v>0.5</v>
      </c>
      <c r="N33" s="31" t="s">
        <v>74</v>
      </c>
      <c r="O33" s="48">
        <v>0.25</v>
      </c>
      <c r="P33" s="48">
        <v>0.5</v>
      </c>
      <c r="Q33" s="48">
        <v>0.75</v>
      </c>
      <c r="R33" s="48">
        <v>1</v>
      </c>
      <c r="S33" s="43"/>
      <c r="T33" s="4">
        <f>+S33*M33</f>
        <v>0</v>
      </c>
      <c r="U33" s="72"/>
      <c r="V33" s="72"/>
      <c r="W33" s="74"/>
    </row>
    <row r="34" spans="1:23" ht="70.5" customHeight="1">
      <c r="A34" s="79"/>
      <c r="B34" s="80"/>
      <c r="C34" s="82"/>
      <c r="D34" s="83"/>
      <c r="E34" s="109"/>
      <c r="F34" s="105"/>
      <c r="G34" s="95"/>
      <c r="H34" s="95"/>
      <c r="I34" s="95"/>
      <c r="J34" s="95"/>
      <c r="K34" s="93"/>
      <c r="L34" s="66" t="s">
        <v>108</v>
      </c>
      <c r="M34" s="15">
        <v>0.5</v>
      </c>
      <c r="N34" s="31" t="s">
        <v>75</v>
      </c>
      <c r="O34" s="48">
        <v>0.25</v>
      </c>
      <c r="P34" s="48">
        <v>0.5</v>
      </c>
      <c r="Q34" s="48">
        <v>0.75</v>
      </c>
      <c r="R34" s="48">
        <v>1</v>
      </c>
      <c r="S34" s="44"/>
      <c r="T34" s="4">
        <f>+S34*M34</f>
        <v>0</v>
      </c>
      <c r="U34" s="73"/>
      <c r="V34" s="73"/>
      <c r="W34" s="75"/>
    </row>
    <row r="35" spans="1:23" ht="39" customHeight="1">
      <c r="A35" s="76" t="s">
        <v>12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5">
        <f>SUM(M33:M34)</f>
        <v>1</v>
      </c>
      <c r="N35" s="10"/>
      <c r="O35" s="5"/>
      <c r="P35" s="5"/>
      <c r="Q35" s="5"/>
      <c r="R35" s="5"/>
      <c r="S35" s="5"/>
      <c r="T35" s="5">
        <f>SUM(T33:T34)</f>
        <v>0</v>
      </c>
      <c r="U35" s="5">
        <v>0.08</v>
      </c>
      <c r="V35" s="5">
        <f>+U35*T35</f>
        <v>0</v>
      </c>
      <c r="W35" s="11"/>
    </row>
    <row r="36" spans="1:23" ht="63" customHeight="1">
      <c r="A36" s="115" t="s">
        <v>10</v>
      </c>
      <c r="B36" s="117" t="s">
        <v>46</v>
      </c>
      <c r="C36" s="106" t="s">
        <v>16</v>
      </c>
      <c r="D36" s="112" t="s">
        <v>95</v>
      </c>
      <c r="E36" s="106" t="s">
        <v>76</v>
      </c>
      <c r="F36" s="103">
        <v>15</v>
      </c>
      <c r="G36" s="94"/>
      <c r="H36" s="94"/>
      <c r="I36" s="94"/>
      <c r="J36" s="94"/>
      <c r="K36" s="125">
        <v>177</v>
      </c>
      <c r="L36" s="63" t="s">
        <v>31</v>
      </c>
      <c r="M36" s="15">
        <v>0.2</v>
      </c>
      <c r="N36" s="3" t="s">
        <v>22</v>
      </c>
      <c r="O36" s="48">
        <v>0.25</v>
      </c>
      <c r="P36" s="48">
        <v>0.5</v>
      </c>
      <c r="Q36" s="48">
        <v>0.75</v>
      </c>
      <c r="R36" s="48">
        <v>1</v>
      </c>
      <c r="S36" s="42"/>
      <c r="T36" s="4">
        <f>+S36*M36</f>
        <v>0</v>
      </c>
      <c r="U36" s="5"/>
      <c r="V36" s="5"/>
      <c r="W36" s="74"/>
    </row>
    <row r="37" spans="1:23" ht="45" customHeight="1">
      <c r="A37" s="127"/>
      <c r="B37" s="137"/>
      <c r="C37" s="107"/>
      <c r="D37" s="113"/>
      <c r="E37" s="107"/>
      <c r="F37" s="104"/>
      <c r="G37" s="134"/>
      <c r="H37" s="134"/>
      <c r="I37" s="134"/>
      <c r="J37" s="134"/>
      <c r="K37" s="138"/>
      <c r="L37" s="63" t="s">
        <v>23</v>
      </c>
      <c r="M37" s="15">
        <v>0.4</v>
      </c>
      <c r="N37" s="3" t="s">
        <v>22</v>
      </c>
      <c r="O37" s="48">
        <v>0.25</v>
      </c>
      <c r="P37" s="48">
        <v>0.5</v>
      </c>
      <c r="Q37" s="48">
        <v>0.75</v>
      </c>
      <c r="R37" s="48">
        <v>1</v>
      </c>
      <c r="S37" s="42"/>
      <c r="T37" s="4">
        <f>+S37*M37</f>
        <v>0</v>
      </c>
      <c r="U37" s="5"/>
      <c r="V37" s="5"/>
      <c r="W37" s="158"/>
    </row>
    <row r="38" spans="1:23" ht="40.5" customHeight="1">
      <c r="A38" s="116"/>
      <c r="B38" s="118"/>
      <c r="C38" s="108"/>
      <c r="D38" s="114"/>
      <c r="E38" s="108"/>
      <c r="F38" s="105"/>
      <c r="G38" s="95"/>
      <c r="H38" s="95"/>
      <c r="I38" s="95"/>
      <c r="J38" s="95"/>
      <c r="K38" s="126"/>
      <c r="L38" s="63" t="s">
        <v>32</v>
      </c>
      <c r="M38" s="15">
        <v>0.4</v>
      </c>
      <c r="N38" s="3" t="s">
        <v>24</v>
      </c>
      <c r="O38" s="48">
        <v>0.25</v>
      </c>
      <c r="P38" s="48">
        <v>0.5</v>
      </c>
      <c r="Q38" s="48">
        <v>0.75</v>
      </c>
      <c r="R38" s="48">
        <v>1</v>
      </c>
      <c r="S38" s="42"/>
      <c r="T38" s="4">
        <f>+S38*M38</f>
        <v>0</v>
      </c>
      <c r="U38" s="5"/>
      <c r="V38" s="5"/>
      <c r="W38" s="75"/>
    </row>
    <row r="39" spans="1:23" ht="39" customHeight="1">
      <c r="A39" s="76" t="s">
        <v>12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5">
        <f>SUM(M36:M38)</f>
        <v>1</v>
      </c>
      <c r="N39" s="10"/>
      <c r="O39" s="5"/>
      <c r="P39" s="5"/>
      <c r="Q39" s="5"/>
      <c r="R39" s="5"/>
      <c r="S39" s="5"/>
      <c r="T39" s="5">
        <f>SUM(T36:T38)</f>
        <v>0</v>
      </c>
      <c r="U39" s="5">
        <v>0.08</v>
      </c>
      <c r="V39" s="5">
        <f>+U39*T39</f>
        <v>0</v>
      </c>
      <c r="W39" s="11"/>
    </row>
    <row r="40" spans="1:23" ht="55.5" customHeight="1">
      <c r="A40" s="115" t="s">
        <v>10</v>
      </c>
      <c r="B40" s="117" t="s">
        <v>46</v>
      </c>
      <c r="C40" s="106" t="s">
        <v>88</v>
      </c>
      <c r="D40" s="112" t="s">
        <v>96</v>
      </c>
      <c r="E40" s="106" t="s">
        <v>77</v>
      </c>
      <c r="F40" s="103">
        <v>4</v>
      </c>
      <c r="G40" s="94"/>
      <c r="H40" s="94"/>
      <c r="I40" s="94"/>
      <c r="J40" s="94"/>
      <c r="K40" s="125">
        <v>80</v>
      </c>
      <c r="L40" s="63" t="s">
        <v>31</v>
      </c>
      <c r="M40" s="15">
        <v>0.2</v>
      </c>
      <c r="N40" s="3" t="s">
        <v>22</v>
      </c>
      <c r="O40" s="48">
        <v>0.25</v>
      </c>
      <c r="P40" s="48">
        <v>0.5</v>
      </c>
      <c r="Q40" s="48">
        <v>0.75</v>
      </c>
      <c r="R40" s="48">
        <v>1</v>
      </c>
      <c r="S40" s="42"/>
      <c r="T40" s="4">
        <f>+S40*M40</f>
        <v>0</v>
      </c>
      <c r="U40" s="5"/>
      <c r="V40" s="5"/>
      <c r="W40" s="74"/>
    </row>
    <row r="41" spans="1:23" ht="58.5" customHeight="1">
      <c r="A41" s="127"/>
      <c r="B41" s="137"/>
      <c r="C41" s="107"/>
      <c r="D41" s="113"/>
      <c r="E41" s="107"/>
      <c r="F41" s="104"/>
      <c r="G41" s="134"/>
      <c r="H41" s="134"/>
      <c r="I41" s="134"/>
      <c r="J41" s="134"/>
      <c r="K41" s="138"/>
      <c r="L41" s="63" t="s">
        <v>23</v>
      </c>
      <c r="M41" s="15">
        <v>0.4</v>
      </c>
      <c r="N41" s="3" t="s">
        <v>22</v>
      </c>
      <c r="O41" s="48">
        <v>0.25</v>
      </c>
      <c r="P41" s="48">
        <v>0.5</v>
      </c>
      <c r="Q41" s="48">
        <v>0.75</v>
      </c>
      <c r="R41" s="48">
        <v>1</v>
      </c>
      <c r="S41" s="42"/>
      <c r="T41" s="4">
        <f>+S41*M41</f>
        <v>0</v>
      </c>
      <c r="U41" s="5"/>
      <c r="V41" s="5"/>
      <c r="W41" s="158"/>
    </row>
    <row r="42" spans="1:23" ht="42" customHeight="1">
      <c r="A42" s="116"/>
      <c r="B42" s="118"/>
      <c r="C42" s="108"/>
      <c r="D42" s="114"/>
      <c r="E42" s="108"/>
      <c r="F42" s="105"/>
      <c r="G42" s="95"/>
      <c r="H42" s="95"/>
      <c r="I42" s="95"/>
      <c r="J42" s="95"/>
      <c r="K42" s="126"/>
      <c r="L42" s="63" t="s">
        <v>32</v>
      </c>
      <c r="M42" s="15">
        <v>0.4</v>
      </c>
      <c r="N42" s="3" t="s">
        <v>24</v>
      </c>
      <c r="O42" s="48">
        <v>0.25</v>
      </c>
      <c r="P42" s="48">
        <v>0.5</v>
      </c>
      <c r="Q42" s="48">
        <v>0.75</v>
      </c>
      <c r="R42" s="48">
        <v>1</v>
      </c>
      <c r="S42" s="42"/>
      <c r="T42" s="4">
        <f>+S42*M42</f>
        <v>0</v>
      </c>
      <c r="U42" s="5"/>
      <c r="V42" s="5"/>
      <c r="W42" s="75"/>
    </row>
    <row r="43" spans="1:23" ht="33.75" customHeight="1">
      <c r="A43" s="76" t="s">
        <v>12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  <c r="M43" s="5">
        <f>SUM(M40:M42)</f>
        <v>1</v>
      </c>
      <c r="N43" s="10"/>
      <c r="O43" s="5"/>
      <c r="P43" s="5"/>
      <c r="Q43" s="5"/>
      <c r="R43" s="5"/>
      <c r="S43" s="5"/>
      <c r="T43" s="5">
        <f>SUM(T40:T42)</f>
        <v>0</v>
      </c>
      <c r="U43" s="5">
        <v>0.07</v>
      </c>
      <c r="V43" s="5">
        <f>+U43*T43</f>
        <v>0</v>
      </c>
      <c r="W43" s="11"/>
    </row>
    <row r="44" spans="1:23" ht="55.5" customHeight="1">
      <c r="A44" s="110" t="s">
        <v>45</v>
      </c>
      <c r="B44" s="81" t="s">
        <v>46</v>
      </c>
      <c r="C44" s="81" t="s">
        <v>52</v>
      </c>
      <c r="D44" s="112" t="s">
        <v>97</v>
      </c>
      <c r="E44" s="81" t="s">
        <v>111</v>
      </c>
      <c r="F44" s="103">
        <v>9</v>
      </c>
      <c r="G44" s="94"/>
      <c r="H44" s="94"/>
      <c r="I44" s="94"/>
      <c r="J44" s="94"/>
      <c r="K44" s="100">
        <v>320</v>
      </c>
      <c r="L44" s="63" t="s">
        <v>25</v>
      </c>
      <c r="M44" s="15">
        <v>0.3</v>
      </c>
      <c r="N44" s="17" t="s">
        <v>28</v>
      </c>
      <c r="O44" s="48">
        <v>0.25</v>
      </c>
      <c r="P44" s="48">
        <v>0.5</v>
      </c>
      <c r="Q44" s="48">
        <v>0.75</v>
      </c>
      <c r="R44" s="48">
        <v>1</v>
      </c>
      <c r="S44" s="42"/>
      <c r="T44" s="4">
        <f>+S44*M44</f>
        <v>0</v>
      </c>
      <c r="U44" s="72"/>
      <c r="V44" s="72"/>
      <c r="W44" s="74"/>
    </row>
    <row r="45" spans="1:23" ht="39.75" customHeight="1">
      <c r="A45" s="162"/>
      <c r="B45" s="109"/>
      <c r="C45" s="109"/>
      <c r="D45" s="113"/>
      <c r="E45" s="109"/>
      <c r="F45" s="104"/>
      <c r="G45" s="134"/>
      <c r="H45" s="134"/>
      <c r="I45" s="134"/>
      <c r="J45" s="134"/>
      <c r="K45" s="101"/>
      <c r="L45" s="63" t="s">
        <v>26</v>
      </c>
      <c r="M45" s="15">
        <v>0.3</v>
      </c>
      <c r="N45" s="17" t="s">
        <v>20</v>
      </c>
      <c r="O45" s="48">
        <v>0.25</v>
      </c>
      <c r="P45" s="48">
        <v>0.5</v>
      </c>
      <c r="Q45" s="48">
        <v>0.75</v>
      </c>
      <c r="R45" s="48">
        <v>1</v>
      </c>
      <c r="S45" s="42"/>
      <c r="T45" s="4">
        <f>+S45*M45</f>
        <v>0</v>
      </c>
      <c r="U45" s="99"/>
      <c r="V45" s="99"/>
      <c r="W45" s="158"/>
    </row>
    <row r="46" spans="1:23" s="30" customFormat="1" ht="65.25" customHeight="1">
      <c r="A46" s="111"/>
      <c r="B46" s="82"/>
      <c r="C46" s="82"/>
      <c r="D46" s="114"/>
      <c r="E46" s="82"/>
      <c r="F46" s="105"/>
      <c r="G46" s="95"/>
      <c r="H46" s="95"/>
      <c r="I46" s="95"/>
      <c r="J46" s="95"/>
      <c r="K46" s="102"/>
      <c r="L46" s="63" t="s">
        <v>27</v>
      </c>
      <c r="M46" s="15">
        <v>0.4</v>
      </c>
      <c r="N46" s="17" t="s">
        <v>20</v>
      </c>
      <c r="O46" s="48">
        <v>0.25</v>
      </c>
      <c r="P46" s="48">
        <v>0.5</v>
      </c>
      <c r="Q46" s="48">
        <v>0.75</v>
      </c>
      <c r="R46" s="48">
        <v>1</v>
      </c>
      <c r="S46" s="45"/>
      <c r="T46" s="4">
        <f>+S46*M46</f>
        <v>0</v>
      </c>
      <c r="U46" s="73"/>
      <c r="V46" s="73"/>
      <c r="W46" s="75"/>
    </row>
    <row r="47" spans="1:23" ht="35.25" customHeight="1">
      <c r="A47" s="76" t="s">
        <v>12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8"/>
      <c r="M47" s="5">
        <f>SUM(M44:M46)</f>
        <v>1</v>
      </c>
      <c r="N47" s="10"/>
      <c r="O47" s="5"/>
      <c r="P47" s="5"/>
      <c r="Q47" s="5"/>
      <c r="R47" s="5"/>
      <c r="S47" s="5"/>
      <c r="T47" s="5">
        <f>SUM(T44:T46)</f>
        <v>0</v>
      </c>
      <c r="U47" s="5">
        <v>0.05</v>
      </c>
      <c r="V47" s="5">
        <f>+U47*T47</f>
        <v>0</v>
      </c>
      <c r="W47" s="11"/>
    </row>
    <row r="48" spans="1:23" ht="71.25" customHeight="1">
      <c r="A48" s="79" t="s">
        <v>45</v>
      </c>
      <c r="B48" s="80" t="s">
        <v>46</v>
      </c>
      <c r="C48" s="80" t="s">
        <v>53</v>
      </c>
      <c r="D48" s="83" t="s">
        <v>87</v>
      </c>
      <c r="E48" s="80" t="s">
        <v>54</v>
      </c>
      <c r="F48" s="123">
        <v>7</v>
      </c>
      <c r="G48" s="120"/>
      <c r="H48" s="120"/>
      <c r="I48" s="120"/>
      <c r="J48" s="120"/>
      <c r="K48" s="163">
        <v>128</v>
      </c>
      <c r="L48" s="67" t="s">
        <v>63</v>
      </c>
      <c r="M48" s="15">
        <v>0.5</v>
      </c>
      <c r="N48" s="17" t="s">
        <v>20</v>
      </c>
      <c r="O48" s="48">
        <v>0.25</v>
      </c>
      <c r="P48" s="48">
        <v>0.5</v>
      </c>
      <c r="Q48" s="48">
        <v>0.75</v>
      </c>
      <c r="R48" s="48">
        <v>1</v>
      </c>
      <c r="S48" s="42"/>
      <c r="T48" s="4">
        <f>+S48*M48</f>
        <v>0</v>
      </c>
      <c r="U48" s="16"/>
      <c r="V48" s="16"/>
      <c r="W48" s="74"/>
    </row>
    <row r="49" spans="1:23" ht="67.5" customHeight="1">
      <c r="A49" s="79"/>
      <c r="B49" s="80"/>
      <c r="C49" s="80"/>
      <c r="D49" s="83"/>
      <c r="E49" s="80"/>
      <c r="F49" s="123"/>
      <c r="G49" s="121"/>
      <c r="H49" s="121"/>
      <c r="I49" s="121"/>
      <c r="J49" s="121"/>
      <c r="K49" s="163"/>
      <c r="L49" s="67" t="s">
        <v>109</v>
      </c>
      <c r="M49" s="15">
        <v>0.5</v>
      </c>
      <c r="N49" s="17" t="s">
        <v>64</v>
      </c>
      <c r="O49" s="48">
        <v>0.25</v>
      </c>
      <c r="P49" s="48">
        <v>0.5</v>
      </c>
      <c r="Q49" s="48">
        <v>0.75</v>
      </c>
      <c r="R49" s="48">
        <v>1</v>
      </c>
      <c r="S49" s="42"/>
      <c r="T49" s="4">
        <f>+S49*M49</f>
        <v>0</v>
      </c>
      <c r="U49" s="26"/>
      <c r="V49" s="26"/>
      <c r="W49" s="75"/>
    </row>
    <row r="50" spans="1:23" ht="30" customHeight="1">
      <c r="A50" s="76" t="s">
        <v>12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8"/>
      <c r="M50" s="5">
        <f>SUM(M48:M49)</f>
        <v>1</v>
      </c>
      <c r="N50" s="10"/>
      <c r="O50" s="5"/>
      <c r="P50" s="5"/>
      <c r="Q50" s="5"/>
      <c r="R50" s="5"/>
      <c r="S50" s="5"/>
      <c r="T50" s="5">
        <f>SUM(T48:T48)</f>
        <v>0</v>
      </c>
      <c r="U50" s="5">
        <v>0.05</v>
      </c>
      <c r="V50" s="5">
        <f>+U50*T50</f>
        <v>0</v>
      </c>
      <c r="W50" s="11"/>
    </row>
    <row r="51" spans="1:23" s="52" customFormat="1" ht="117.75" customHeight="1">
      <c r="A51" s="53" t="s">
        <v>45</v>
      </c>
      <c r="B51" s="54" t="s">
        <v>46</v>
      </c>
      <c r="C51" s="54" t="s">
        <v>55</v>
      </c>
      <c r="D51" s="59" t="s">
        <v>98</v>
      </c>
      <c r="E51" s="54" t="s">
        <v>56</v>
      </c>
      <c r="F51" s="54">
        <v>53</v>
      </c>
      <c r="G51" s="58"/>
      <c r="H51" s="58"/>
      <c r="I51" s="58"/>
      <c r="J51" s="58"/>
      <c r="K51" s="51">
        <v>203</v>
      </c>
      <c r="L51" s="64" t="s">
        <v>110</v>
      </c>
      <c r="M51" s="56">
        <v>1</v>
      </c>
      <c r="N51" s="55" t="s">
        <v>20</v>
      </c>
      <c r="O51" s="56"/>
      <c r="P51" s="56"/>
      <c r="Q51" s="56"/>
      <c r="R51" s="56">
        <v>1</v>
      </c>
      <c r="S51" s="42"/>
      <c r="T51" s="4">
        <f>+S51*M51</f>
        <v>0</v>
      </c>
      <c r="U51" s="50"/>
      <c r="V51" s="50"/>
      <c r="W51" s="57"/>
    </row>
    <row r="52" spans="1:23" ht="30" customHeight="1">
      <c r="A52" s="76" t="s">
        <v>12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5">
        <f>SUM(M51:M51)</f>
        <v>1</v>
      </c>
      <c r="N52" s="10"/>
      <c r="O52" s="5"/>
      <c r="P52" s="5"/>
      <c r="Q52" s="5"/>
      <c r="R52" s="5"/>
      <c r="S52" s="5"/>
      <c r="T52" s="5">
        <f>SUM(T51:T51)</f>
        <v>0</v>
      </c>
      <c r="U52" s="5">
        <v>0.07</v>
      </c>
      <c r="V52" s="5">
        <f>+U52*T52</f>
        <v>0</v>
      </c>
      <c r="W52" s="11"/>
    </row>
    <row r="53" spans="1:23" ht="127.5" customHeight="1">
      <c r="A53" s="33" t="s">
        <v>45</v>
      </c>
      <c r="B53" s="34" t="s">
        <v>46</v>
      </c>
      <c r="C53" s="34" t="s">
        <v>57</v>
      </c>
      <c r="D53" s="60" t="s">
        <v>99</v>
      </c>
      <c r="E53" s="34" t="s">
        <v>65</v>
      </c>
      <c r="F53" s="49">
        <v>44</v>
      </c>
      <c r="G53" s="41"/>
      <c r="H53" s="41"/>
      <c r="I53" s="41"/>
      <c r="J53" s="41"/>
      <c r="K53" s="35">
        <v>106</v>
      </c>
      <c r="L53" s="38" t="s">
        <v>78</v>
      </c>
      <c r="M53" s="37">
        <v>1</v>
      </c>
      <c r="N53" s="38" t="s">
        <v>20</v>
      </c>
      <c r="O53" s="48">
        <v>0.25</v>
      </c>
      <c r="P53" s="48">
        <v>0.5</v>
      </c>
      <c r="Q53" s="48">
        <v>0.75</v>
      </c>
      <c r="R53" s="48">
        <v>1</v>
      </c>
      <c r="S53" s="42"/>
      <c r="T53" s="4">
        <f>+S53*M53</f>
        <v>0</v>
      </c>
      <c r="U53" s="28"/>
      <c r="V53" s="28"/>
      <c r="W53" s="39"/>
    </row>
    <row r="54" spans="1:23" ht="30" customHeight="1">
      <c r="A54" s="76" t="s">
        <v>12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8"/>
      <c r="M54" s="5">
        <f>SUM(M53:M53)</f>
        <v>1</v>
      </c>
      <c r="N54" s="10"/>
      <c r="O54" s="5"/>
      <c r="P54" s="5"/>
      <c r="Q54" s="5"/>
      <c r="R54" s="5"/>
      <c r="S54" s="5"/>
      <c r="T54" s="5">
        <f>SUM(T53:T53)</f>
        <v>0</v>
      </c>
      <c r="U54" s="5">
        <v>0.06</v>
      </c>
      <c r="V54" s="5">
        <f>+U54*T54</f>
        <v>0</v>
      </c>
      <c r="W54" s="11"/>
    </row>
    <row r="55" spans="1:23" ht="60" customHeight="1">
      <c r="A55" s="115" t="s">
        <v>45</v>
      </c>
      <c r="B55" s="117" t="s">
        <v>46</v>
      </c>
      <c r="C55" s="119" t="s">
        <v>36</v>
      </c>
      <c r="D55" s="83" t="s">
        <v>100</v>
      </c>
      <c r="E55" s="80" t="s">
        <v>37</v>
      </c>
      <c r="F55" s="80">
        <v>18</v>
      </c>
      <c r="G55" s="120"/>
      <c r="H55" s="120"/>
      <c r="I55" s="120"/>
      <c r="J55" s="120"/>
      <c r="K55" s="164">
        <v>129</v>
      </c>
      <c r="L55" s="68" t="s">
        <v>38</v>
      </c>
      <c r="M55" s="15">
        <v>0.7</v>
      </c>
      <c r="N55" s="17" t="s">
        <v>43</v>
      </c>
      <c r="O55" s="15">
        <v>0.5</v>
      </c>
      <c r="P55" s="15"/>
      <c r="Q55" s="15"/>
      <c r="R55" s="15">
        <v>1</v>
      </c>
      <c r="S55" s="42"/>
      <c r="T55" s="4">
        <f>+S55*M55</f>
        <v>0</v>
      </c>
      <c r="U55" s="25"/>
      <c r="V55" s="25"/>
      <c r="W55" s="74"/>
    </row>
    <row r="56" spans="1:23" ht="64.5" customHeight="1">
      <c r="A56" s="116"/>
      <c r="B56" s="118"/>
      <c r="C56" s="119"/>
      <c r="D56" s="83"/>
      <c r="E56" s="80"/>
      <c r="F56" s="80"/>
      <c r="G56" s="121"/>
      <c r="H56" s="121"/>
      <c r="I56" s="121"/>
      <c r="J56" s="121"/>
      <c r="K56" s="164"/>
      <c r="L56" s="68" t="s">
        <v>39</v>
      </c>
      <c r="M56" s="15">
        <v>0.3</v>
      </c>
      <c r="N56" s="17" t="s">
        <v>43</v>
      </c>
      <c r="O56" s="15">
        <v>0.5</v>
      </c>
      <c r="P56" s="15"/>
      <c r="Q56" s="15"/>
      <c r="R56" s="15">
        <v>1</v>
      </c>
      <c r="S56" s="42"/>
      <c r="T56" s="4">
        <f>+S56*M56</f>
        <v>0</v>
      </c>
      <c r="U56" s="25"/>
      <c r="V56" s="25"/>
      <c r="W56" s="75"/>
    </row>
    <row r="57" spans="1:23" ht="39" customHeight="1">
      <c r="A57" s="76" t="s">
        <v>12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8"/>
      <c r="M57" s="5">
        <f>SUM(M55:M56)</f>
        <v>1</v>
      </c>
      <c r="N57" s="10"/>
      <c r="O57" s="5"/>
      <c r="P57" s="5"/>
      <c r="Q57" s="5"/>
      <c r="R57" s="5"/>
      <c r="S57" s="5"/>
      <c r="T57" s="5">
        <f>SUM(T55:T56)</f>
        <v>0</v>
      </c>
      <c r="U57" s="5">
        <v>0.04</v>
      </c>
      <c r="V57" s="5">
        <f>+U57*T57</f>
        <v>0</v>
      </c>
      <c r="W57" s="11"/>
    </row>
    <row r="58" spans="1:23" ht="33" customHeight="1">
      <c r="A58" s="13" t="s">
        <v>9</v>
      </c>
      <c r="B58" s="14"/>
      <c r="C58" s="14"/>
      <c r="D58" s="18"/>
      <c r="E58" s="14"/>
      <c r="F58" s="7"/>
      <c r="G58" s="7"/>
      <c r="H58" s="7"/>
      <c r="I58" s="7"/>
      <c r="J58" s="7"/>
      <c r="K58" s="9">
        <f>+K8+K13+K16+K19+K23+K27+K30+K33+K36+K40+K44+K48+K51+K53+K55</f>
        <v>3454</v>
      </c>
      <c r="L58" s="69"/>
      <c r="M58" s="9"/>
      <c r="N58" s="96"/>
      <c r="O58" s="97"/>
      <c r="P58" s="97"/>
      <c r="Q58" s="97"/>
      <c r="R58" s="97"/>
      <c r="S58" s="97"/>
      <c r="T58" s="98"/>
      <c r="U58" s="12">
        <f>+U12+U15+U18+U22++U26+U29+U32+U35+U39+U43+U47+U50+U52+U54+U57</f>
        <v>1.0000000000000002</v>
      </c>
      <c r="V58" s="12">
        <f>+V12+V15+V18+V22++V26+V29+V32+V35+V39+V43+V47+V50+V52+V54+V57</f>
        <v>0</v>
      </c>
      <c r="W58" s="6"/>
    </row>
    <row r="61" spans="1:11" ht="15">
      <c r="A61" s="21"/>
      <c r="B61" s="21"/>
      <c r="C61" s="21"/>
      <c r="K61" s="62"/>
    </row>
    <row r="62" ht="15">
      <c r="A62" s="1" t="s">
        <v>35</v>
      </c>
    </row>
    <row r="63" ht="15">
      <c r="K63" s="61"/>
    </row>
  </sheetData>
  <sheetProtection/>
  <mergeCells count="212">
    <mergeCell ref="I23:I25"/>
    <mergeCell ref="J23:J25"/>
    <mergeCell ref="W23:W25"/>
    <mergeCell ref="V23:V25"/>
    <mergeCell ref="K23:K25"/>
    <mergeCell ref="W19:W21"/>
    <mergeCell ref="I36:I38"/>
    <mergeCell ref="J36:J38"/>
    <mergeCell ref="G40:G42"/>
    <mergeCell ref="A39:L39"/>
    <mergeCell ref="K36:K38"/>
    <mergeCell ref="F36:F38"/>
    <mergeCell ref="B36:B38"/>
    <mergeCell ref="C36:C38"/>
    <mergeCell ref="W36:W38"/>
    <mergeCell ref="W40:W42"/>
    <mergeCell ref="A40:A42"/>
    <mergeCell ref="B40:B42"/>
    <mergeCell ref="C40:C42"/>
    <mergeCell ref="D40:D42"/>
    <mergeCell ref="E40:E42"/>
    <mergeCell ref="F40:F42"/>
    <mergeCell ref="H40:H42"/>
    <mergeCell ref="I40:I42"/>
    <mergeCell ref="W48:W49"/>
    <mergeCell ref="W55:W56"/>
    <mergeCell ref="G44:G46"/>
    <mergeCell ref="H44:H46"/>
    <mergeCell ref="I44:I46"/>
    <mergeCell ref="J44:J46"/>
    <mergeCell ref="G48:G49"/>
    <mergeCell ref="H48:H49"/>
    <mergeCell ref="I48:I49"/>
    <mergeCell ref="J48:J49"/>
    <mergeCell ref="V44:V46"/>
    <mergeCell ref="A52:L52"/>
    <mergeCell ref="A54:L54"/>
    <mergeCell ref="A44:A46"/>
    <mergeCell ref="A48:A49"/>
    <mergeCell ref="B48:B49"/>
    <mergeCell ref="C48:C49"/>
    <mergeCell ref="D48:D49"/>
    <mergeCell ref="W44:W46"/>
    <mergeCell ref="F48:F49"/>
    <mergeCell ref="K48:K49"/>
    <mergeCell ref="F55:F56"/>
    <mergeCell ref="K55:K56"/>
    <mergeCell ref="W8:W11"/>
    <mergeCell ref="W16:W17"/>
    <mergeCell ref="V8:V11"/>
    <mergeCell ref="U8:U11"/>
    <mergeCell ref="V13:V14"/>
    <mergeCell ref="V16:V17"/>
    <mergeCell ref="W13:W14"/>
    <mergeCell ref="H19:H21"/>
    <mergeCell ref="I8:I11"/>
    <mergeCell ref="J8:J11"/>
    <mergeCell ref="U13:U14"/>
    <mergeCell ref="I19:I21"/>
    <mergeCell ref="J19:J21"/>
    <mergeCell ref="J40:J42"/>
    <mergeCell ref="F30:F31"/>
    <mergeCell ref="G23:G25"/>
    <mergeCell ref="W6:W7"/>
    <mergeCell ref="K6:K7"/>
    <mergeCell ref="N6:N7"/>
    <mergeCell ref="L6:L7"/>
    <mergeCell ref="M6:M7"/>
    <mergeCell ref="U6:U7"/>
    <mergeCell ref="T6:T7"/>
    <mergeCell ref="O6:R6"/>
    <mergeCell ref="A35:L35"/>
    <mergeCell ref="F33:F34"/>
    <mergeCell ref="K33:K34"/>
    <mergeCell ref="K40:K42"/>
    <mergeCell ref="G36:G38"/>
    <mergeCell ref="H36:H38"/>
    <mergeCell ref="I33:I34"/>
    <mergeCell ref="J33:J34"/>
    <mergeCell ref="J30:J31"/>
    <mergeCell ref="G27:G28"/>
    <mergeCell ref="H27:H28"/>
    <mergeCell ref="E8:E11"/>
    <mergeCell ref="F8:F11"/>
    <mergeCell ref="A1:V1"/>
    <mergeCell ref="A2:V2"/>
    <mergeCell ref="S6:S7"/>
    <mergeCell ref="F6:F7"/>
    <mergeCell ref="E6:E7"/>
    <mergeCell ref="C6:C7"/>
    <mergeCell ref="B6:B7"/>
    <mergeCell ref="A4:M4"/>
    <mergeCell ref="A6:A7"/>
    <mergeCell ref="V6:V7"/>
    <mergeCell ref="A3:V3"/>
    <mergeCell ref="D6:D7"/>
    <mergeCell ref="G6:J6"/>
    <mergeCell ref="C8:C11"/>
    <mergeCell ref="A12:L12"/>
    <mergeCell ref="K16:K17"/>
    <mergeCell ref="E16:E17"/>
    <mergeCell ref="F16:F17"/>
    <mergeCell ref="G16:G17"/>
    <mergeCell ref="H16:H17"/>
    <mergeCell ref="I16:I17"/>
    <mergeCell ref="A8:A11"/>
    <mergeCell ref="B8:B11"/>
    <mergeCell ref="D8:D11"/>
    <mergeCell ref="C16:C17"/>
    <mergeCell ref="K8:K11"/>
    <mergeCell ref="G8:G11"/>
    <mergeCell ref="H8:H11"/>
    <mergeCell ref="G13:G14"/>
    <mergeCell ref="H13:H14"/>
    <mergeCell ref="I13:I14"/>
    <mergeCell ref="J13:J14"/>
    <mergeCell ref="D19:D21"/>
    <mergeCell ref="A36:A38"/>
    <mergeCell ref="D23:D25"/>
    <mergeCell ref="A18:L18"/>
    <mergeCell ref="D16:D17"/>
    <mergeCell ref="B16:B17"/>
    <mergeCell ref="A13:A14"/>
    <mergeCell ref="B13:B14"/>
    <mergeCell ref="C13:C14"/>
    <mergeCell ref="D13:D14"/>
    <mergeCell ref="E13:E14"/>
    <mergeCell ref="F13:F14"/>
    <mergeCell ref="K13:K14"/>
    <mergeCell ref="J16:J17"/>
    <mergeCell ref="G19:G21"/>
    <mergeCell ref="A15:L15"/>
    <mergeCell ref="F19:F21"/>
    <mergeCell ref="C19:C21"/>
    <mergeCell ref="B19:B21"/>
    <mergeCell ref="A19:A21"/>
    <mergeCell ref="E19:E21"/>
    <mergeCell ref="H23:H25"/>
    <mergeCell ref="A22:L22"/>
    <mergeCell ref="K19:K21"/>
    <mergeCell ref="E30:E31"/>
    <mergeCell ref="A55:A56"/>
    <mergeCell ref="B55:B56"/>
    <mergeCell ref="C55:C56"/>
    <mergeCell ref="D55:D56"/>
    <mergeCell ref="E55:E56"/>
    <mergeCell ref="A23:A25"/>
    <mergeCell ref="E23:E25"/>
    <mergeCell ref="C23:C25"/>
    <mergeCell ref="E48:E49"/>
    <mergeCell ref="A43:L43"/>
    <mergeCell ref="J27:J28"/>
    <mergeCell ref="G55:G56"/>
    <mergeCell ref="H55:H56"/>
    <mergeCell ref="I55:I56"/>
    <mergeCell ref="J55:J56"/>
    <mergeCell ref="D36:D38"/>
    <mergeCell ref="A27:A28"/>
    <mergeCell ref="B27:B28"/>
    <mergeCell ref="C27:C28"/>
    <mergeCell ref="D27:D28"/>
    <mergeCell ref="E27:E28"/>
    <mergeCell ref="F27:F28"/>
    <mergeCell ref="K27:K28"/>
    <mergeCell ref="N58:T58"/>
    <mergeCell ref="U16:U17"/>
    <mergeCell ref="A50:L50"/>
    <mergeCell ref="A47:L47"/>
    <mergeCell ref="K44:K46"/>
    <mergeCell ref="F44:F46"/>
    <mergeCell ref="E36:E38"/>
    <mergeCell ref="U23:U25"/>
    <mergeCell ref="U44:U46"/>
    <mergeCell ref="E44:E46"/>
    <mergeCell ref="C44:C46"/>
    <mergeCell ref="B44:B46"/>
    <mergeCell ref="A26:L26"/>
    <mergeCell ref="B23:B25"/>
    <mergeCell ref="A16:A17"/>
    <mergeCell ref="F23:F25"/>
    <mergeCell ref="D44:D46"/>
    <mergeCell ref="E33:E34"/>
    <mergeCell ref="G30:G31"/>
    <mergeCell ref="H30:H31"/>
    <mergeCell ref="I30:I31"/>
    <mergeCell ref="G33:G34"/>
    <mergeCell ref="H33:H34"/>
    <mergeCell ref="A57:L57"/>
    <mergeCell ref="V33:V34"/>
    <mergeCell ref="W33:W34"/>
    <mergeCell ref="A32:L32"/>
    <mergeCell ref="A33:A34"/>
    <mergeCell ref="B33:B34"/>
    <mergeCell ref="C33:C34"/>
    <mergeCell ref="D33:D34"/>
    <mergeCell ref="W27:W28"/>
    <mergeCell ref="W30:W31"/>
    <mergeCell ref="U30:U31"/>
    <mergeCell ref="V30:V31"/>
    <mergeCell ref="L27:L28"/>
    <mergeCell ref="M27:M28"/>
    <mergeCell ref="N27:N28"/>
    <mergeCell ref="U27:U28"/>
    <mergeCell ref="V27:V28"/>
    <mergeCell ref="A29:L29"/>
    <mergeCell ref="A30:A31"/>
    <mergeCell ref="B30:B31"/>
    <mergeCell ref="C30:C31"/>
    <mergeCell ref="D30:D31"/>
    <mergeCell ref="K30:K31"/>
    <mergeCell ref="U33:U34"/>
    <mergeCell ref="I27:I28"/>
  </mergeCells>
  <dataValidations count="1">
    <dataValidation type="textLength" operator="lessThanOrEqual" allowBlank="1" showInputMessage="1" showErrorMessage="1" promptTitle="Número máximo de caracteres" prompt="Esta celda tendrá máximo 400 caracteres" sqref="W1:W7 W12 W15 W18 W22 W26 W29 W32 W35 W39 W57:W65536 W47 W50 W52 W43 W54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4" manualBreakCount="4">
    <brk id="18" max="255" man="1"/>
    <brk id="29" max="255" man="1"/>
    <brk id="43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2017-01-30T20:49:07Z</cp:lastPrinted>
  <dcterms:created xsi:type="dcterms:W3CDTF">2010-12-21T15:57:45Z</dcterms:created>
  <dcterms:modified xsi:type="dcterms:W3CDTF">2018-02-07T04:46:12Z</dcterms:modified>
  <cp:category/>
  <cp:version/>
  <cp:contentType/>
  <cp:contentStatus/>
</cp:coreProperties>
</file>